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C:\Users\kate_o\Documents\Fax\Drafts\"/>
    </mc:Choice>
  </mc:AlternateContent>
  <xr:revisionPtr revIDLastSave="0" documentId="8_{6B70DECC-7EEA-4DFC-90E6-FD11A737541F}" xr6:coauthVersionLast="36" xr6:coauthVersionMax="36" xr10:uidLastSave="{00000000-0000-0000-0000-000000000000}"/>
  <bookViews>
    <workbookView xWindow="0" yWindow="0" windowWidth="15200" windowHeight="6930" xr2:uid="{00000000-000D-0000-FFFF-FFFF00000000}"/>
  </bookViews>
  <sheets>
    <sheet name="Front page" sheetId="11" r:id="rId1"/>
    <sheet name="Fig 7.1" sheetId="12" r:id="rId2"/>
    <sheet name="Table 7.1" sheetId="39" r:id="rId3"/>
    <sheet name="Fig 7.2" sheetId="35" r:id="rId4"/>
    <sheet name="Fig 7.3" sheetId="27" r:id="rId5"/>
    <sheet name="Fig 7.4" sheetId="28" r:id="rId6"/>
    <sheet name="Table 7.2" sheetId="36" r:id="rId7"/>
    <sheet name="Fig 7.5" sheetId="31" r:id="rId8"/>
    <sheet name="Fig 7B.1" sheetId="17" r:id="rId9"/>
    <sheet name="Fig 7B.2" sheetId="19" r:id="rId10"/>
    <sheet name="Fig 7B.3" sheetId="26" r:id="rId11"/>
    <sheet name="Fig 7B.4" sheetId="24" r:id="rId12"/>
    <sheet name="Fig 7B.5" sheetId="23" r:id="rId13"/>
    <sheet name="Fig 7B.6" sheetId="21" r:id="rId14"/>
    <sheet name="Fig 7B.7" sheetId="37" r:id="rId15"/>
    <sheet name="Fig 7B.8" sheetId="38" r:id="rId16"/>
    <sheet name="Table 7B.1" sheetId="22" r:id="rId17"/>
    <sheet name="Fig 7B.9" sheetId="13" r:id="rId18"/>
  </sheets>
  <calcPr calcId="191029"/>
</workbook>
</file>

<file path=xl/calcChain.xml><?xml version="1.0" encoding="utf-8"?>
<calcChain xmlns="http://schemas.openxmlformats.org/spreadsheetml/2006/main">
  <c r="M7" i="22" l="1"/>
  <c r="M8" i="22"/>
  <c r="M9" i="22"/>
  <c r="M6" i="22"/>
  <c r="G6" i="13" l="1"/>
  <c r="G7" i="13"/>
  <c r="G8" i="13"/>
  <c r="G9" i="13"/>
  <c r="G10" i="13"/>
  <c r="G11" i="13"/>
  <c r="G12" i="13"/>
  <c r="G13" i="13"/>
  <c r="G14" i="13"/>
  <c r="G15" i="13"/>
  <c r="G16" i="13"/>
  <c r="G17" i="13"/>
  <c r="G5" i="13"/>
  <c r="D11" i="21" l="1"/>
  <c r="E11" i="21"/>
  <c r="F11" i="21"/>
  <c r="G11" i="21"/>
  <c r="I11" i="21"/>
  <c r="C11" i="21"/>
  <c r="D7" i="35" l="1"/>
  <c r="F6" i="13" l="1"/>
  <c r="F7" i="13"/>
  <c r="F8" i="13"/>
  <c r="F9" i="13"/>
  <c r="F10" i="13"/>
  <c r="F11" i="13"/>
  <c r="F12" i="13"/>
  <c r="F13" i="13"/>
  <c r="F14" i="13"/>
  <c r="F15" i="13"/>
  <c r="F16" i="13"/>
  <c r="F17" i="13"/>
  <c r="F5" i="13"/>
</calcChain>
</file>

<file path=xl/sharedStrings.xml><?xml version="1.0" encoding="utf-8"?>
<sst xmlns="http://schemas.openxmlformats.org/spreadsheetml/2006/main" count="409" uniqueCount="276">
  <si>
    <t>East Midlands</t>
  </si>
  <si>
    <t>East of England</t>
  </si>
  <si>
    <t>London</t>
  </si>
  <si>
    <t>North East</t>
  </si>
  <si>
    <t>North West</t>
  </si>
  <si>
    <t>South East</t>
  </si>
  <si>
    <t>South West</t>
  </si>
  <si>
    <t>West Midlands</t>
  </si>
  <si>
    <t>Yorkshire and Humber</t>
  </si>
  <si>
    <t>General pressures</t>
  </si>
  <si>
    <t>Supporting households</t>
  </si>
  <si>
    <t>Supporting Adult social care</t>
  </si>
  <si>
    <t>Public health</t>
  </si>
  <si>
    <t>Shire district</t>
  </si>
  <si>
    <t>London Borough</t>
  </si>
  <si>
    <t>Metropolitan district</t>
  </si>
  <si>
    <t>Unitary authority</t>
  </si>
  <si>
    <t>Shire county</t>
  </si>
  <si>
    <t>All authorities</t>
  </si>
  <si>
    <t>By region</t>
  </si>
  <si>
    <t>Notes:</t>
  </si>
  <si>
    <t>England - Aggregate spending</t>
  </si>
  <si>
    <t>England - Per-person spending</t>
  </si>
  <si>
    <t>Wales - Aggregate spending</t>
  </si>
  <si>
    <t>Wales - Per-person spending</t>
  </si>
  <si>
    <t>2009-10</t>
  </si>
  <si>
    <t>2010-11</t>
  </si>
  <si>
    <t>2011-12</t>
  </si>
  <si>
    <t>2012-13</t>
  </si>
  <si>
    <t>2013-14</t>
  </si>
  <si>
    <t>2014-15</t>
  </si>
  <si>
    <t>2015-16</t>
  </si>
  <si>
    <t>2016-17</t>
  </si>
  <si>
    <t>2017-18</t>
  </si>
  <si>
    <t>2018-19</t>
  </si>
  <si>
    <t>2019-20</t>
  </si>
  <si>
    <t>Note: See Appendix A to Harris, Hodge and Phillips (2019) for details on adjustments made in England to exclude spending for police, fire and rescue, national park and education services, and other adjustments made to ensure consistency over time. See Siôn (2021) for Wales.</t>
  </si>
  <si>
    <t>2020-21</t>
  </si>
  <si>
    <t>2021-22</t>
  </si>
  <si>
    <t>Freeze grant was paid to local authorities that froze or reduced council tax between 2011-12 to 2015-16.</t>
  </si>
  <si>
    <t>Local authorities have been given flexibility to increase council tax by an additional amount to fund adult social care since 2016-17.</t>
  </si>
  <si>
    <t>Shire District</t>
  </si>
  <si>
    <t>Shire County</t>
  </si>
  <si>
    <t>Unitary Authority</t>
  </si>
  <si>
    <t>Metropolitan District</t>
  </si>
  <si>
    <t>£ per capita</t>
  </si>
  <si>
    <t>Adult Social Care</t>
  </si>
  <si>
    <t>Children's social care</t>
  </si>
  <si>
    <t>Environmental and regulatory services</t>
  </si>
  <si>
    <t>Population in mid-2020</t>
  </si>
  <si>
    <t>Adjusted revenue expenditure, 2020 (£ million)</t>
  </si>
  <si>
    <t>Adult social care</t>
  </si>
  <si>
    <t>Cash (£ millions)</t>
  </si>
  <si>
    <t>Total pressures</t>
  </si>
  <si>
    <t>Additional spending</t>
  </si>
  <si>
    <t>Lost non-tax income</t>
  </si>
  <si>
    <t>Total support</t>
  </si>
  <si>
    <t>Net impact on financial position</t>
  </si>
  <si>
    <t>Other specific grants</t>
  </si>
  <si>
    <t>Other forms of government support</t>
  </si>
  <si>
    <t>General pressures in 2021-22 includes half of the value of the Local council tax support scheme funding.</t>
  </si>
  <si>
    <t>Total government support</t>
  </si>
  <si>
    <t>Education</t>
  </si>
  <si>
    <t>Estimated financial pressures in first half of 2021-22</t>
  </si>
  <si>
    <t>Total government support for whole year</t>
  </si>
  <si>
    <t>Estimated financial pressures in whole of 2021-22 (£ millions) if for the second half of 2021-22:</t>
  </si>
  <si>
    <t>Population in 2021-22 is mid-2020 population estimate, increased by the forecast growth in population between 2020 and 2021 from ONS 2018-based population projections.</t>
  </si>
  <si>
    <t>Highways and transport services</t>
  </si>
  <si>
    <t>Children Social Care</t>
  </si>
  <si>
    <t>Housing services (GFRA only)</t>
  </si>
  <si>
    <t>Cultural and related services</t>
  </si>
  <si>
    <t>Planning and development services</t>
  </si>
  <si>
    <t>Central services</t>
  </si>
  <si>
    <t>Other services</t>
  </si>
  <si>
    <t>Public Health</t>
  </si>
  <si>
    <t>Increase in spend (%)</t>
  </si>
  <si>
    <t>Increase if growth between 2018 and 2019 had continued (%)</t>
  </si>
  <si>
    <t>2017-18 (outturn)</t>
  </si>
  <si>
    <t>2018-19 (outturn)</t>
  </si>
  <si>
    <t>2019-20 (outturn)</t>
  </si>
  <si>
    <t>2021-22 (budget)</t>
  </si>
  <si>
    <t>Increase in spend (£ millions)</t>
  </si>
  <si>
    <t>Change in spending between 2019-20 and 2021-22</t>
  </si>
  <si>
    <t>Net spending, cash (£ millions)</t>
  </si>
  <si>
    <t>Spending on some services (education, police and fire) are not shown.</t>
  </si>
  <si>
    <t>Excludes funding for council tax collection deficits &amp; council tax benefit in England and Wales. Excludes Free School Meals  &amp; other education-related funding in Wales.</t>
  </si>
  <si>
    <t>The full Hardship Fund allocation for 2021-22 is £206 million. This represents £160m for non-education services if the distribution of claims is the same as 2020-21. The chart excludes the TTP allocation to Welsh councils in 2021-22.</t>
  </si>
  <si>
    <t>Source: Welsh Government (2021) FOI request, Final local government settlement 2021-22; Audit Wales (2021b)</t>
  </si>
  <si>
    <t>2022-23</t>
  </si>
  <si>
    <t>2023-24</t>
  </si>
  <si>
    <t>2024-25</t>
  </si>
  <si>
    <t>Other services and items</t>
  </si>
  <si>
    <t>Cash (£ billions)</t>
  </si>
  <si>
    <t>Government grants</t>
  </si>
  <si>
    <t>Total revenues (excl COVID support)</t>
  </si>
  <si>
    <t>Council Tax</t>
  </si>
  <si>
    <t>Retained Business Rates</t>
  </si>
  <si>
    <t>COVID spending pressures</t>
  </si>
  <si>
    <t>Least deprived</t>
  </si>
  <si>
    <t>Most deprived</t>
  </si>
  <si>
    <t>Council tax revenues in 2021-22</t>
  </si>
  <si>
    <t>Council tax revenues are by upper-tier local authority area, so in shire areas include revenues due to both the shire county and shire districts.</t>
  </si>
  <si>
    <t>Other non-grant support</t>
  </si>
  <si>
    <t>Financial pressures include additional expenditure and non-tax income losses, but exclude losses from local taxes. Government support for local tax losses is also excluded.</t>
  </si>
  <si>
    <t>Estimated compensation for lost SFCs income</t>
  </si>
  <si>
    <t>The total value of compensation for SFC losses between December 2020 and June 2021 is based on the same proportion of forecast losses being compensated as between April and November 2020.</t>
  </si>
  <si>
    <t>First half of 2021-22 only</t>
  </si>
  <si>
    <t>Estimated pressures in 2021-22 include councils' estimates for the first half of the year, and assume pressures continue for the rest of the year at half the level forecast for the second quarter (July - September).</t>
  </si>
  <si>
    <t>NLW implementation</t>
  </si>
  <si>
    <t>Total spending requirement - main scenario</t>
  </si>
  <si>
    <t>Total spending requirement - pessimistic scenario</t>
  </si>
  <si>
    <t>Increase relative to 2019-20 (£ billions)</t>
  </si>
  <si>
    <t>See methodology appendix for assumptions and sources.</t>
  </si>
  <si>
    <t>All figures are nominal. See methodology appendix for assumptions and sources.</t>
  </si>
  <si>
    <t xml:space="preserve">Spending requirement measures the expected cost to councils of delivering the same level of services to their residents as they did in 2019–20. ‘Other services’ includes all non-education services councils provide, except for adult and children’s social care. </t>
  </si>
  <si>
    <t>Growth between 2019-20 and 2021-22</t>
  </si>
  <si>
    <t>Spending requirement - pessimistic scenario</t>
  </si>
  <si>
    <t>Expected Collection Fund deficits are reflected in council tax and retained business rates revenues in 2019-20 to 2021-22, and reduce the value of growth in the council tax base in 2022-23 and 2023-24.</t>
  </si>
  <si>
    <t>Memo item - COVID support</t>
  </si>
  <si>
    <t>Business rates revenues</t>
  </si>
  <si>
    <t>Growth in council tax taxbase</t>
  </si>
  <si>
    <t>Council tax bills rise with inflation</t>
  </si>
  <si>
    <t>Spending requirement - main scenario</t>
  </si>
  <si>
    <t>Scenario for council tax bills</t>
  </si>
  <si>
    <t>Scenario for government grant funding</t>
  </si>
  <si>
    <t>2022–23</t>
  </si>
  <si>
    <t>2023–24</t>
  </si>
  <si>
    <t>2024–25</t>
  </si>
  <si>
    <t>Rise by 2% each year, with no additional increase for social care</t>
  </si>
  <si>
    <t>Rises with the overall envelope for ‘unprotected’ departments</t>
  </si>
  <si>
    <t>Rise by 2% each year, plus an extra 2% ‘social care precept’</t>
  </si>
  <si>
    <t>Rises with the overall envelope for ‘unprotected’ departments, but the NHS receives a £5.1bn top-up in 2024–25 and ODA returns to 0.7% of GDP in 2024–25</t>
  </si>
  <si>
    <t>Main</t>
  </si>
  <si>
    <t>Pessimistic</t>
  </si>
  <si>
    <t>Scenario for councils' spending requirements</t>
  </si>
  <si>
    <t>Projected spending needs less revenues (ie ‘funding gap’), £ billions</t>
  </si>
  <si>
    <t>Additional scenarios described in the text</t>
  </si>
  <si>
    <t>Annual council tax rises of 3.6% each year</t>
  </si>
  <si>
    <t>Annual council tax rises of 4.7% each year</t>
  </si>
  <si>
    <t>Annual council tax rises of 5.3% each year</t>
  </si>
  <si>
    <t>Average</t>
  </si>
  <si>
    <t>Cash (£ per capita)</t>
  </si>
  <si>
    <t>Council tax revenues in 2024-25, with allowed increases in levels</t>
  </si>
  <si>
    <t>Increase between 2021-22 and 2024-25</t>
  </si>
  <si>
    <t>By decile of area deprivation</t>
  </si>
  <si>
    <t>All figures are in £ per capita, based on resident population.</t>
  </si>
  <si>
    <t>% of revenue expenditure</t>
  </si>
  <si>
    <t>Memo items:</t>
  </si>
  <si>
    <t>The total value of compensation for SFC losses between December and March is based on the same proportion of forecast losses being compensated as between April and November. This is allocated between types of council in proportion to the compensation they received for losses between April and November.</t>
  </si>
  <si>
    <t xml:space="preserve">Adjusted revenue expenditure is a measure of councils’ pre-Covid budgeted spending. </t>
  </si>
  <si>
    <t>Other non-grant support includes: reimbursement for adult social care costs by NHS CCGs (allocated between council types in proportion to their forecast additional expenditure on adult social care); costs recovered through Housing Benefit / Universal Credit (allocated between council types in proportion to their forecast additional expenditure on housing) and support received through the Coronavirus Job Retention Scheme (allocated between council types in proportion to their forecast losses of sales, fees and charges income).</t>
  </si>
  <si>
    <t>Estimated SFC compensation</t>
  </si>
  <si>
    <t>Source: Welsh Government (2021) FOI request; ONS (2021)</t>
  </si>
  <si>
    <t>Includes only payments made through the Single Hardship Fund, representing nearly 70% of all additional funding provided to Welsh councils. Excludes education-related claims.</t>
  </si>
  <si>
    <t>Service area</t>
  </si>
  <si>
    <t>Additional expenditure</t>
  </si>
  <si>
    <t>Lost income</t>
  </si>
  <si>
    <t>Memo item - Projected resident population in mid-2021</t>
  </si>
  <si>
    <t>Pressures persist at half the Q2 level - main scenario</t>
  </si>
  <si>
    <t>Pressures persist at Q2 level - pessimistic scenario</t>
  </si>
  <si>
    <t>Data underlying figures in Chapter 7</t>
  </si>
  <si>
    <t>Table 7.2. Combinations of changes in council tax bills and grant funding and the resulting funding gaps for English councils, 2022-23 to 2024-25</t>
  </si>
  <si>
    <t>Index (2019-20 = 100)</t>
  </si>
  <si>
    <t>Total spending requirement (excl Covid)</t>
  </si>
  <si>
    <t>Total spending requirement (incl Covid)</t>
  </si>
  <si>
    <t>Total spending requirement (incl Covid) - pessimistic scenario</t>
  </si>
  <si>
    <t>GDP deflator (2019-20 = 100)</t>
  </si>
  <si>
    <t>Average earnings (2019-20 = 100)</t>
  </si>
  <si>
    <t>Population of England (2019-20 = 100)</t>
  </si>
  <si>
    <t>National Living Wage (NLW), £</t>
  </si>
  <si>
    <t>Total spending requirement (excl education)</t>
  </si>
  <si>
    <t>Total spending requirement (incl education)</t>
  </si>
  <si>
    <t>Population of Wales (2019-20 = 100)</t>
  </si>
  <si>
    <t xml:space="preserve">Spending requirement measures the expected cost to councils of delivering the same level of services to their residents as they did in 2019–20. ‘Other services’ includes services councils provide, except for adult and children’s social care and education. </t>
  </si>
  <si>
    <t>Excludes any COVID-related spending requirements</t>
  </si>
  <si>
    <t>Consumer Price Inflation (CPI, Finanical year) (Index 2021-22 = 1)</t>
  </si>
  <si>
    <t>Average band D council tax, cash (£)</t>
  </si>
  <si>
    <t>Average council tax per dwelling, cash (£)</t>
  </si>
  <si>
    <t>Both figures include local and parish precepts.</t>
  </si>
  <si>
    <t>Average band D council tax, real value (2021-22 prices)</t>
  </si>
  <si>
    <t>Average council tax per dwelling, real value (2021-22 prices)</t>
  </si>
  <si>
    <t>Source: MHCLG (2021f), OBR (2021)</t>
  </si>
  <si>
    <t>Average Band D is calculated by dividing the total council tax payable in an area by the taxbase used for council tax setting purposes (the number of band D equivalent properties). Average council tax per dwelling is calculated by dividing the total council tax payable in an area by the total number of chargeable dwellings in the area. Changing discounts and property bands mean this is a better measure of the 'average' bill, but is less useful for comparisons over time.</t>
  </si>
  <si>
    <t>Adult social services</t>
  </si>
  <si>
    <t>Children's social services</t>
  </si>
  <si>
    <t>Housing</t>
  </si>
  <si>
    <t>Environmental and regulatory</t>
  </si>
  <si>
    <t>Transport</t>
  </si>
  <si>
    <t>Central and other services</t>
  </si>
  <si>
    <t>Savings not achieved</t>
  </si>
  <si>
    <t>All services</t>
  </si>
  <si>
    <t>Funding in England</t>
  </si>
  <si>
    <t>Public health / TTP</t>
  </si>
  <si>
    <t>Non-tax income losses</t>
  </si>
  <si>
    <t>Improved pay &amp; conditions</t>
  </si>
  <si>
    <t>Other grants &amp; support</t>
  </si>
  <si>
    <t>Funding in Wales</t>
  </si>
  <si>
    <t>Value, £ per capita</t>
  </si>
  <si>
    <t>Hardship Fund</t>
  </si>
  <si>
    <t>Test &amp; Trace - LA element</t>
  </si>
  <si>
    <t>Council Tax collection &amp; CTRS grants</t>
  </si>
  <si>
    <t>Transport grants</t>
  </si>
  <si>
    <t>Social services grants</t>
  </si>
  <si>
    <t>Other grants</t>
  </si>
  <si>
    <t>Figure 7.5 Increase in council tax revenues per person between 2021–22 and 2024–25 if council tax levels are allowed to rise by 4% for councils with social care responsibilities and by 2% for other councils, by region and by deprivation level</t>
  </si>
  <si>
    <t>The value of the Household Hardship Fund (£421m) has been distributed between council types in proportion to the COVID Local Support grant.</t>
  </si>
  <si>
    <t>Figure 7B.1. Comparison of estimated financial pressures and government financial support in 2020-21, by council type</t>
  </si>
  <si>
    <t>Figure 7B.2. Additional COVID-related funding provided to councils in England each financial year, by purpose</t>
  </si>
  <si>
    <t>Figure 7B.3. Additional COVID-related funding allocated to councils in Wales each financial year, by purpose</t>
  </si>
  <si>
    <t>Figure 7B.4. Comparison of additional COVID-related funding provided to councils in England and Wales, 2020-21</t>
  </si>
  <si>
    <t>Figure 7B.5. Payments made to Welsh councils through the Single Hardship Fund (£ per capita), 2020-21</t>
  </si>
  <si>
    <t>Figure 7B.6. Comparison of estimated financial pressures in first half of 2021-22, and government financial support for the whole year, by council type</t>
  </si>
  <si>
    <t>Figure 7B.7. Projected growth in English councils’ spending requirements (2019-20 = 100)</t>
  </si>
  <si>
    <t>Figure 7B.8. Projected growth in Welsh councils’ spending requirements (2019-20 = 100)</t>
  </si>
  <si>
    <t>Table 7B.1 Change in net spending between 2019-20 outturns and 2021-22 budgets, by service area</t>
  </si>
  <si>
    <t>Table 7.1. COVID-related financial pressures and government support for English councils in 2020–21</t>
  </si>
  <si>
    <t>Financial impact on councils (£bn)</t>
  </si>
  <si>
    <t>Additional spending on adult social care</t>
  </si>
  <si>
    <t>Additional spending on public health</t>
  </si>
  <si>
    <t>Additional spending on other services</t>
  </si>
  <si>
    <t>Forgone savings and delays</t>
  </si>
  <si>
    <t>Lost income from sales, fees and charges</t>
  </si>
  <si>
    <t>Lost commercial and other non-tax income</t>
  </si>
  <si>
    <t>Non-ringfenced grants from DLUHC</t>
  </si>
  <si>
    <t>Grants for public health</t>
  </si>
  <si>
    <t>Support for adult social care providers</t>
  </si>
  <si>
    <t>Other government grants</t>
  </si>
  <si>
    <t>Net financial impact on councils</t>
  </si>
  <si>
    <t>Estimated compensation for lost sales, fees and charges income</t>
  </si>
  <si>
    <t xml:space="preserve">Includes only in-year pressures reported by general-purpose authorities, based on councils’ latest published forecasts. Other non-grant support includes reimbursement of costs from NHS clinical commissioning groups, recovery of costs through the benefit system and support through the Coronavirus Job Retention Scheme. </t>
  </si>
  <si>
    <t>Figure 7.1. Councils’ real-terms net service spending, England &amp; Wales (2009-10 = 100)</t>
  </si>
  <si>
    <t>Changes in aggregate spending account for general inflation (measured by the GDP deflator); per-person figures additionally account for population growth.</t>
  </si>
  <si>
    <t>Figure 7.2. Estimated net impact of in-year COVID pressures and government support for English councils, in 2020–21 and 2021–22</t>
  </si>
  <si>
    <t>Figure 7.3. Increase in English councils’ spending requirement relative to 2019–20 (£ billion)</t>
  </si>
  <si>
    <t>Figure 7.4. Projected increase in councils’ revenues and spending requirement since 2019–20 (£ billion)</t>
  </si>
  <si>
    <t>ODA is official development assistance.</t>
  </si>
  <si>
    <t>See Online Appendix 7A for details of assumptions and sources.</t>
  </si>
  <si>
    <t>Data underlying figures in Appendix 7B</t>
  </si>
  <si>
    <t>Figure 7B.9 Average council tax bills in England, 2009-10 to 2021-22, cash and real terms</t>
  </si>
  <si>
    <t>Figures are totals for all main authority types in England, and are for net current expenditure.</t>
  </si>
  <si>
    <t xml:space="preserve">Total non-schools service spending </t>
  </si>
  <si>
    <t>Source: Welsh Government (2021) FOI request, Final local government settlement 2021–22; Audit Wales (2021b); ONS (2021). See sources to Table 7.1 for England.</t>
  </si>
  <si>
    <t>Figure 7.1.</t>
  </si>
  <si>
    <t>Councils’ real-terms net service spending, England &amp; Wales (2009-10 = 100)</t>
  </si>
  <si>
    <t>Table 7.1.</t>
  </si>
  <si>
    <t>COVID-related financial pressures and government support for English councils in 2020–21</t>
  </si>
  <si>
    <t>Figure 7.2.</t>
  </si>
  <si>
    <t>Estimated net impact of in-year COVID pressures and government support for English councils, in 2020–21 and 2021–22</t>
  </si>
  <si>
    <t>Figure 7.3.</t>
  </si>
  <si>
    <t>Increase in English councils’ spending requirement relative to 2019–20 (£ billion)</t>
  </si>
  <si>
    <t>Figure 7.4.</t>
  </si>
  <si>
    <t>Projected increase in councils’ revenues and spending requirement since 2019–20 (£ billion)</t>
  </si>
  <si>
    <t>Table 7.2.</t>
  </si>
  <si>
    <t>Combinations of changes in council tax bills and grant funding and the resulting funding gaps for English councils, 2022-23 to 2024-25</t>
  </si>
  <si>
    <t>Figure 7.5.</t>
  </si>
  <si>
    <t>Increase in council tax revenues per person between 2021–22 and 2024–25 if council tax levels are allowed to rise by 4% for councils with social care responsibilities and by 2% for other councils, by region and by deprivation level</t>
  </si>
  <si>
    <t>Figure 7B.1.</t>
  </si>
  <si>
    <t>Comparison of estimated financial pressures and government financial support in 2020-21, by council type</t>
  </si>
  <si>
    <t>Figure 7B.2.</t>
  </si>
  <si>
    <t>Additional COVID-related funding provided to councils in England each financial year, by purpose</t>
  </si>
  <si>
    <t>Figure 7B.3.</t>
  </si>
  <si>
    <t>Additional COVID-related funding allocated to councils in Wales each financial year, by purpose</t>
  </si>
  <si>
    <t>Figure 7B.4.</t>
  </si>
  <si>
    <t>Comparison of additional COVID-related funding provided to councils in England and Wales, 2020-21    </t>
  </si>
  <si>
    <t>Figure 7B.5.</t>
  </si>
  <si>
    <t>Payments made to Welsh councils through the Single Hardship Fund (£ per capita), 2020-21</t>
  </si>
  <si>
    <t>Figure 7B.6.</t>
  </si>
  <si>
    <t>Comparison of estimated COVID pressures in first half of 2021–22, and government financial support for the whole year, by council type</t>
  </si>
  <si>
    <t>Figure 7B.7.</t>
  </si>
  <si>
    <t>Projected growth in English councils’ spending requirements (2019-20 = 100)</t>
  </si>
  <si>
    <t>Figure 7B.8.</t>
  </si>
  <si>
    <t>Projected growth in Welsh councils’ spending requirements (2019-20 = 100)</t>
  </si>
  <si>
    <t>Table 7B.1.</t>
  </si>
  <si>
    <t>Change in net spending between 2019-20 outturns and 2021-22 budgets, by service area</t>
  </si>
  <si>
    <t>Average council tax bills in England, 2009-10 to 2021-22, cash and real terms</t>
  </si>
  <si>
    <t>Figure 7B.9.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</si>
</sst>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_-* #,##0.0_-;\-* #,##0.0_-;_-* &quot;-&quot;??_-;_-@_-"/>
    <numFmt numFmtId="166" formatCode="0.0"/>
    <numFmt numFmtId="167" formatCode="&quot;£&quot;#,##0.00"/>
    <numFmt numFmtId="168" formatCode="0.0%"/>
    <numFmt numFmtId="169" formatCode="_-* #,##0.0_-;\-* #,##0.0_-;_-* &quot;-&quot;?_-;_-@_-"/>
    <numFmt numFmtId="170" formatCode="&quot;£&quot;#,##0"/>
    <numFmt numFmtId="171" formatCode="0.000"/>
    <numFmt numFmtId="172" formatCode="_-* #,##0.00_-;\-* #,##0.00_-;_-* &quot;-&quot;?_-;_-@_-"/>
  </numFmts>
  <fonts count="12" x14ac:knownFonts="1">
    <font>
      <sz val="11"/>
      <name val="Calibri"/>
    </font>
    <font>
      <sz val="11"/>
      <name val="Calibri"/>
      <family val="2"/>
    </font>
    <font>
      <b/>
      <sz val="11"/>
      <name val="Calibri"/>
      <family val="2"/>
    </font>
    <font>
      <b/>
      <i/>
      <sz val="11"/>
      <name val="Calibri"/>
      <family val="2"/>
    </font>
    <font>
      <sz val="11"/>
      <name val="Calibri"/>
      <family val="2"/>
    </font>
    <font>
      <i/>
      <sz val="11"/>
      <name val="Calibri"/>
      <family val="2"/>
    </font>
    <font>
      <b/>
      <u/>
      <sz val="11"/>
      <name val="Calibri"/>
      <family val="2"/>
    </font>
    <font>
      <i/>
      <u/>
      <sz val="11"/>
      <name val="Calibri"/>
      <family val="2"/>
    </font>
    <font>
      <u/>
      <sz val="11"/>
      <name val="Calibri"/>
      <family val="2"/>
    </font>
    <font>
      <sz val="11"/>
      <color theme="1"/>
      <name val="Arial"/>
      <family val="2"/>
    </font>
    <font>
      <b/>
      <sz val="11"/>
      <color theme="1"/>
      <name val="Arial"/>
      <family val="2"/>
    </font>
    <font>
      <u/>
      <sz val="11"/>
      <color theme="10"/>
      <name val="Calibri"/>
    </font>
  </fonts>
  <fills count="3">
    <fill>
      <patternFill patternType="none"/>
    </fill>
    <fill>
      <patternFill patternType="gray125"/>
    </fill>
    <fill>
      <patternFill patternType="solid">
        <fgColor theme="7"/>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9" fontId="4" fillId="0" borderId="0" applyFont="0" applyFill="0" applyBorder="0" applyAlignment="0" applyProtection="0"/>
    <xf numFmtId="0" fontId="11" fillId="0" borderId="0" applyNumberFormat="0" applyFill="0" applyBorder="0" applyAlignment="0" applyProtection="0"/>
  </cellStyleXfs>
  <cellXfs count="84">
    <xf numFmtId="0" fontId="0" fillId="0" borderId="0" xfId="0"/>
    <xf numFmtId="164" fontId="0" fillId="0" borderId="0" xfId="1" applyNumberFormat="1" applyFont="1"/>
    <xf numFmtId="0" fontId="2" fillId="0" borderId="0" xfId="0" applyFont="1"/>
    <xf numFmtId="164" fontId="0" fillId="0" borderId="0" xfId="0" applyNumberFormat="1"/>
    <xf numFmtId="164" fontId="2" fillId="0" borderId="0" xfId="1" applyNumberFormat="1" applyFont="1"/>
    <xf numFmtId="1" fontId="0" fillId="0" borderId="0" xfId="0" applyNumberFormat="1"/>
    <xf numFmtId="0" fontId="0" fillId="0" borderId="0" xfId="0" applyAlignment="1">
      <alignment wrapText="1"/>
    </xf>
    <xf numFmtId="0" fontId="2" fillId="0" borderId="0" xfId="0" applyFont="1" applyAlignment="1">
      <alignment wrapText="1"/>
    </xf>
    <xf numFmtId="0" fontId="1" fillId="0" borderId="0" xfId="0" applyFont="1"/>
    <xf numFmtId="0" fontId="0" fillId="0" borderId="0" xfId="0" applyAlignment="1">
      <alignment vertical="top"/>
    </xf>
    <xf numFmtId="165" fontId="0" fillId="0" borderId="0" xfId="1" applyNumberFormat="1" applyFont="1"/>
    <xf numFmtId="0" fontId="1" fillId="0" borderId="0" xfId="0" applyFont="1" applyAlignment="1">
      <alignment wrapText="1"/>
    </xf>
    <xf numFmtId="2" fontId="0" fillId="0" borderId="0" xfId="0" applyNumberFormat="1"/>
    <xf numFmtId="166" fontId="0" fillId="0" borderId="0" xfId="0" applyNumberFormat="1"/>
    <xf numFmtId="0" fontId="5" fillId="0" borderId="0" xfId="0" applyFont="1"/>
    <xf numFmtId="164" fontId="5" fillId="0" borderId="0" xfId="1" applyNumberFormat="1" applyFont="1"/>
    <xf numFmtId="167" fontId="0" fillId="0" borderId="0" xfId="0" applyNumberFormat="1"/>
    <xf numFmtId="9" fontId="0" fillId="0" borderId="0" xfId="2" applyFont="1"/>
    <xf numFmtId="168" fontId="0" fillId="0" borderId="0" xfId="2" applyNumberFormat="1" applyFont="1"/>
    <xf numFmtId="0" fontId="6" fillId="0" borderId="0" xfId="0" applyFont="1"/>
    <xf numFmtId="0" fontId="5" fillId="0" borderId="0" xfId="0" applyFont="1" applyAlignment="1">
      <alignment wrapText="1"/>
    </xf>
    <xf numFmtId="0" fontId="6" fillId="0" borderId="0" xfId="0" applyFont="1" applyAlignment="1"/>
    <xf numFmtId="0" fontId="0" fillId="0" borderId="0" xfId="0" applyAlignment="1">
      <alignment wrapText="1"/>
    </xf>
    <xf numFmtId="0" fontId="1" fillId="0" borderId="0" xfId="0" applyFont="1" applyAlignment="1">
      <alignment wrapText="1"/>
    </xf>
    <xf numFmtId="0" fontId="3" fillId="0" borderId="0" xfId="0" applyFont="1" applyAlignment="1">
      <alignment wrapText="1"/>
    </xf>
    <xf numFmtId="0" fontId="2" fillId="0" borderId="0" xfId="0" applyFont="1" applyAlignment="1">
      <alignment horizontal="left" wrapText="1"/>
    </xf>
    <xf numFmtId="0" fontId="1" fillId="2" borderId="0" xfId="0" applyFont="1" applyFill="1"/>
    <xf numFmtId="0" fontId="1" fillId="0" borderId="0" xfId="0" applyFont="1" applyFill="1"/>
    <xf numFmtId="0" fontId="6" fillId="0" borderId="0" xfId="0" applyFont="1" applyFill="1"/>
    <xf numFmtId="0" fontId="0" fillId="0" borderId="0" xfId="0" applyFill="1" applyAlignment="1">
      <alignment wrapText="1"/>
    </xf>
    <xf numFmtId="165" fontId="1" fillId="0" borderId="0" xfId="1" applyNumberFormat="1" applyFont="1"/>
    <xf numFmtId="164" fontId="1" fillId="0" borderId="0" xfId="1" applyNumberFormat="1" applyFont="1"/>
    <xf numFmtId="165" fontId="5" fillId="0" borderId="0" xfId="1" applyNumberFormat="1" applyFont="1"/>
    <xf numFmtId="164" fontId="3" fillId="0" borderId="0" xfId="1" applyNumberFormat="1" applyFont="1"/>
    <xf numFmtId="169" fontId="1" fillId="0" borderId="0" xfId="0" applyNumberFormat="1" applyFont="1"/>
    <xf numFmtId="0" fontId="0" fillId="0" borderId="0" xfId="0"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xf>
    <xf numFmtId="164" fontId="0" fillId="0" borderId="0" xfId="1" applyNumberFormat="1" applyFont="1" applyAlignment="1">
      <alignment vertical="top"/>
    </xf>
    <xf numFmtId="170" fontId="0" fillId="0" borderId="0" xfId="0" applyNumberFormat="1"/>
    <xf numFmtId="0" fontId="0" fillId="0" borderId="0" xfId="0" applyFill="1"/>
    <xf numFmtId="0" fontId="7" fillId="0" borderId="0" xfId="0" applyFont="1"/>
    <xf numFmtId="0" fontId="2" fillId="0" borderId="0" xfId="0" applyFont="1" applyFill="1"/>
    <xf numFmtId="164" fontId="1" fillId="0" borderId="0" xfId="1" applyNumberFormat="1" applyFont="1" applyFill="1"/>
    <xf numFmtId="2" fontId="0" fillId="0" borderId="0" xfId="0" applyNumberFormat="1" applyFill="1"/>
    <xf numFmtId="169" fontId="5" fillId="0" borderId="0" xfId="0" applyNumberFormat="1" applyFont="1"/>
    <xf numFmtId="167" fontId="5" fillId="0" borderId="0" xfId="0" applyNumberFormat="1" applyFont="1"/>
    <xf numFmtId="3" fontId="1" fillId="0" borderId="0" xfId="0" applyNumberFormat="1" applyFont="1"/>
    <xf numFmtId="171" fontId="0" fillId="0" borderId="0" xfId="0" applyNumberFormat="1"/>
    <xf numFmtId="167" fontId="0" fillId="0" borderId="0" xfId="0" applyNumberFormat="1" applyAlignment="1">
      <alignment wrapText="1"/>
    </xf>
    <xf numFmtId="0" fontId="8" fillId="0" borderId="0" xfId="0" applyFont="1" applyFill="1"/>
    <xf numFmtId="0" fontId="1" fillId="0" borderId="0" xfId="0" applyFont="1"/>
    <xf numFmtId="0" fontId="9" fillId="0" borderId="0" xfId="0" applyFont="1"/>
    <xf numFmtId="0" fontId="10" fillId="0" borderId="0" xfId="0" applyFont="1"/>
    <xf numFmtId="167" fontId="0" fillId="0" borderId="0" xfId="0" applyNumberFormat="1" applyFill="1"/>
    <xf numFmtId="167" fontId="2" fillId="0" borderId="0" xfId="0" applyNumberFormat="1" applyFont="1" applyFill="1"/>
    <xf numFmtId="172" fontId="1" fillId="0" borderId="0" xfId="0" applyNumberFormat="1" applyFont="1" applyFill="1"/>
    <xf numFmtId="1" fontId="0" fillId="0" borderId="0" xfId="1" applyNumberFormat="1" applyFont="1" applyFill="1"/>
    <xf numFmtId="1" fontId="2" fillId="0" borderId="0" xfId="0" applyNumberFormat="1" applyFont="1" applyFill="1"/>
    <xf numFmtId="0" fontId="1" fillId="0" borderId="0" xfId="0" applyFont="1" applyAlignment="1">
      <alignment wrapText="1"/>
    </xf>
    <xf numFmtId="0" fontId="1" fillId="0" borderId="0" xfId="0" applyFont="1" applyFill="1" applyAlignment="1">
      <alignment horizontal="left" vertical="top" wrapText="1"/>
    </xf>
    <xf numFmtId="0" fontId="2" fillId="0" borderId="0" xfId="0" applyFont="1" applyAlignment="1">
      <alignment wrapText="1"/>
    </xf>
    <xf numFmtId="0" fontId="0" fillId="0" borderId="0" xfId="0" applyAlignment="1">
      <alignment wrapText="1"/>
    </xf>
    <xf numFmtId="43" fontId="0" fillId="0" borderId="0" xfId="0" applyNumberFormat="1"/>
    <xf numFmtId="1" fontId="9" fillId="0" borderId="0" xfId="0" applyNumberFormat="1" applyFont="1"/>
    <xf numFmtId="43" fontId="1" fillId="0" borderId="0" xfId="1" applyNumberFormat="1" applyFont="1"/>
    <xf numFmtId="165" fontId="2" fillId="0" borderId="0" xfId="1" applyNumberFormat="1" applyFont="1"/>
    <xf numFmtId="0" fontId="1" fillId="0" borderId="0" xfId="0" applyFont="1" applyAlignment="1"/>
    <xf numFmtId="9" fontId="0" fillId="0" borderId="0" xfId="2" applyNumberFormat="1" applyFont="1"/>
    <xf numFmtId="168" fontId="2" fillId="0" borderId="0" xfId="2" applyNumberFormat="1" applyFont="1"/>
    <xf numFmtId="0" fontId="0" fillId="0" borderId="0" xfId="0" applyAlignment="1">
      <alignment horizontal="left" wrapText="1"/>
    </xf>
    <xf numFmtId="0" fontId="1" fillId="0" borderId="0" xfId="0" applyFont="1" applyFill="1" applyAlignment="1">
      <alignment wrapText="1"/>
    </xf>
    <xf numFmtId="0" fontId="1" fillId="0" borderId="0" xfId="0" applyFont="1" applyAlignment="1">
      <alignment wrapText="1"/>
    </xf>
    <xf numFmtId="0" fontId="1" fillId="0" borderId="0" xfId="0" applyFont="1" applyFill="1" applyAlignment="1">
      <alignment horizontal="left" vertical="top" wrapText="1"/>
    </xf>
    <xf numFmtId="0" fontId="2" fillId="0" borderId="0" xfId="0" applyFont="1" applyAlignment="1">
      <alignment wrapText="1"/>
    </xf>
    <xf numFmtId="0" fontId="6" fillId="0" borderId="0" xfId="0" applyFont="1" applyAlignment="1">
      <alignment wrapText="1"/>
    </xf>
    <xf numFmtId="0" fontId="1" fillId="0" borderId="0" xfId="0" applyFont="1" applyAlignment="1">
      <alignment vertical="top" wrapText="1"/>
    </xf>
    <xf numFmtId="0" fontId="0" fillId="0" borderId="0" xfId="0" applyAlignment="1">
      <alignment vertical="top" wrapText="1"/>
    </xf>
    <xf numFmtId="0" fontId="1" fillId="0" borderId="0" xfId="0" applyFont="1"/>
    <xf numFmtId="0" fontId="0" fillId="0" borderId="0" xfId="0" applyAlignment="1">
      <alignment wrapText="1"/>
    </xf>
    <xf numFmtId="164" fontId="1" fillId="0" borderId="0" xfId="1" applyNumberFormat="1" applyFont="1" applyAlignment="1">
      <alignment horizontal="left" vertical="center"/>
    </xf>
    <xf numFmtId="0" fontId="11" fillId="0" borderId="0" xfId="3"/>
    <xf numFmtId="0" fontId="11" fillId="0" borderId="0" xfId="3" applyFill="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70430-BE10-485D-BD07-B37BC304AF88}">
  <dimension ref="A2:C50"/>
  <sheetViews>
    <sheetView tabSelected="1" workbookViewId="0"/>
  </sheetViews>
  <sheetFormatPr defaultRowHeight="14.5" x14ac:dyDescent="0.35"/>
  <cols>
    <col min="1" max="1" width="6.81640625" customWidth="1"/>
    <col min="2" max="2" width="11.54296875" customWidth="1"/>
  </cols>
  <sheetData>
    <row r="2" spans="1:3" x14ac:dyDescent="0.35">
      <c r="B2" s="19" t="s">
        <v>160</v>
      </c>
    </row>
    <row r="3" spans="1:3" x14ac:dyDescent="0.35">
      <c r="B3" s="82" t="s">
        <v>242</v>
      </c>
      <c r="C3" t="s">
        <v>243</v>
      </c>
    </row>
    <row r="4" spans="1:3" x14ac:dyDescent="0.35">
      <c r="B4" s="82" t="s">
        <v>244</v>
      </c>
      <c r="C4" t="s">
        <v>245</v>
      </c>
    </row>
    <row r="5" spans="1:3" x14ac:dyDescent="0.35">
      <c r="B5" s="82" t="s">
        <v>246</v>
      </c>
      <c r="C5" t="s">
        <v>247</v>
      </c>
    </row>
    <row r="6" spans="1:3" x14ac:dyDescent="0.35">
      <c r="B6" s="82" t="s">
        <v>248</v>
      </c>
      <c r="C6" t="s">
        <v>249</v>
      </c>
    </row>
    <row r="7" spans="1:3" x14ac:dyDescent="0.35">
      <c r="B7" s="82" t="s">
        <v>250</v>
      </c>
      <c r="C7" t="s">
        <v>251</v>
      </c>
    </row>
    <row r="8" spans="1:3" x14ac:dyDescent="0.35">
      <c r="B8" s="82" t="s">
        <v>252</v>
      </c>
      <c r="C8" t="s">
        <v>253</v>
      </c>
    </row>
    <row r="9" spans="1:3" x14ac:dyDescent="0.35">
      <c r="B9" s="82" t="s">
        <v>254</v>
      </c>
      <c r="C9" t="s">
        <v>255</v>
      </c>
    </row>
    <row r="10" spans="1:3" x14ac:dyDescent="0.35">
      <c r="B10" s="19"/>
    </row>
    <row r="11" spans="1:3" x14ac:dyDescent="0.35">
      <c r="B11" s="19" t="s">
        <v>237</v>
      </c>
    </row>
    <row r="12" spans="1:3" x14ac:dyDescent="0.35">
      <c r="B12" s="82" t="s">
        <v>256</v>
      </c>
      <c r="C12" t="s">
        <v>257</v>
      </c>
    </row>
    <row r="13" spans="1:3" x14ac:dyDescent="0.35">
      <c r="B13" s="82" t="s">
        <v>258</v>
      </c>
      <c r="C13" t="s">
        <v>259</v>
      </c>
    </row>
    <row r="14" spans="1:3" x14ac:dyDescent="0.35">
      <c r="A14" s="43"/>
      <c r="B14" s="83" t="s">
        <v>260</v>
      </c>
      <c r="C14" t="s">
        <v>261</v>
      </c>
    </row>
    <row r="15" spans="1:3" x14ac:dyDescent="0.35">
      <c r="A15" s="43"/>
      <c r="B15" s="83" t="s">
        <v>262</v>
      </c>
      <c r="C15" t="s">
        <v>263</v>
      </c>
    </row>
    <row r="16" spans="1:3" x14ac:dyDescent="0.35">
      <c r="A16" s="43"/>
      <c r="B16" s="83" t="s">
        <v>264</v>
      </c>
      <c r="C16" t="s">
        <v>265</v>
      </c>
    </row>
    <row r="17" spans="1:3" x14ac:dyDescent="0.35">
      <c r="B17" s="83" t="s">
        <v>266</v>
      </c>
      <c r="C17" t="s">
        <v>267</v>
      </c>
    </row>
    <row r="18" spans="1:3" x14ac:dyDescent="0.35">
      <c r="B18" s="83" t="s">
        <v>268</v>
      </c>
      <c r="C18" t="s">
        <v>269</v>
      </c>
    </row>
    <row r="19" spans="1:3" x14ac:dyDescent="0.35">
      <c r="A19" s="43"/>
      <c r="B19" s="83" t="s">
        <v>270</v>
      </c>
      <c r="C19" t="s">
        <v>271</v>
      </c>
    </row>
    <row r="20" spans="1:3" x14ac:dyDescent="0.35">
      <c r="A20" s="43"/>
      <c r="B20" s="83" t="s">
        <v>272</v>
      </c>
      <c r="C20" t="s">
        <v>273</v>
      </c>
    </row>
    <row r="21" spans="1:3" x14ac:dyDescent="0.35">
      <c r="B21" s="82" t="s">
        <v>275</v>
      </c>
      <c r="C21" t="s">
        <v>274</v>
      </c>
    </row>
    <row r="22" spans="1:3" x14ac:dyDescent="0.35">
      <c r="B22" s="8"/>
    </row>
    <row r="23" spans="1:3" x14ac:dyDescent="0.35">
      <c r="B23" s="8"/>
    </row>
    <row r="24" spans="1:3" x14ac:dyDescent="0.35">
      <c r="B24" s="27"/>
      <c r="C24" s="27"/>
    </row>
    <row r="25" spans="1:3" x14ac:dyDescent="0.35">
      <c r="B25" s="27"/>
      <c r="C25" s="27"/>
    </row>
    <row r="26" spans="1:3" x14ac:dyDescent="0.35">
      <c r="B26" s="27"/>
      <c r="C26" s="27"/>
    </row>
    <row r="27" spans="1:3" x14ac:dyDescent="0.35">
      <c r="B27" s="27"/>
      <c r="C27" s="27"/>
    </row>
    <row r="28" spans="1:3" x14ac:dyDescent="0.35">
      <c r="B28" s="27"/>
      <c r="C28" s="27"/>
    </row>
    <row r="29" spans="1:3" x14ac:dyDescent="0.35">
      <c r="B29" s="27"/>
      <c r="C29" s="27"/>
    </row>
    <row r="30" spans="1:3" x14ac:dyDescent="0.35">
      <c r="B30" s="27"/>
      <c r="C30" s="27"/>
    </row>
    <row r="31" spans="1:3" x14ac:dyDescent="0.35">
      <c r="B31" s="27"/>
      <c r="C31" s="27"/>
    </row>
    <row r="32" spans="1:3" x14ac:dyDescent="0.35">
      <c r="B32" s="27"/>
      <c r="C32" s="27"/>
    </row>
    <row r="33" spans="2:3" x14ac:dyDescent="0.35">
      <c r="B33" s="27"/>
      <c r="C33" s="27"/>
    </row>
    <row r="34" spans="2:3" x14ac:dyDescent="0.35">
      <c r="B34" s="27"/>
      <c r="C34" s="27"/>
    </row>
    <row r="35" spans="2:3" x14ac:dyDescent="0.35">
      <c r="B35" s="27"/>
      <c r="C35" s="27"/>
    </row>
    <row r="36" spans="2:3" x14ac:dyDescent="0.35">
      <c r="B36" s="27"/>
      <c r="C36" s="27"/>
    </row>
    <row r="37" spans="2:3" x14ac:dyDescent="0.35">
      <c r="B37" s="27"/>
      <c r="C37" s="27"/>
    </row>
    <row r="38" spans="2:3" x14ac:dyDescent="0.35">
      <c r="B38" s="51"/>
      <c r="C38" s="27"/>
    </row>
    <row r="39" spans="2:3" x14ac:dyDescent="0.35">
      <c r="B39" s="27"/>
      <c r="C39" s="27"/>
    </row>
    <row r="40" spans="2:3" x14ac:dyDescent="0.35">
      <c r="B40" s="27"/>
      <c r="C40" s="27"/>
    </row>
    <row r="41" spans="2:3" x14ac:dyDescent="0.35">
      <c r="B41" s="27"/>
      <c r="C41" s="27"/>
    </row>
    <row r="42" spans="2:3" x14ac:dyDescent="0.35">
      <c r="B42" s="27"/>
      <c r="C42" s="27"/>
    </row>
    <row r="43" spans="2:3" x14ac:dyDescent="0.35">
      <c r="B43" s="27"/>
      <c r="C43" s="27"/>
    </row>
    <row r="44" spans="2:3" x14ac:dyDescent="0.35">
      <c r="B44" s="27"/>
      <c r="C44" s="27"/>
    </row>
    <row r="45" spans="2:3" x14ac:dyDescent="0.35">
      <c r="B45" s="27"/>
      <c r="C45" s="27"/>
    </row>
    <row r="46" spans="2:3" x14ac:dyDescent="0.35">
      <c r="B46" s="27"/>
      <c r="C46" s="27"/>
    </row>
    <row r="47" spans="2:3" x14ac:dyDescent="0.35">
      <c r="B47" s="27"/>
      <c r="C47" s="27"/>
    </row>
    <row r="48" spans="2:3" x14ac:dyDescent="0.35">
      <c r="B48" s="27"/>
      <c r="C48" s="27"/>
    </row>
    <row r="49" spans="2:3" x14ac:dyDescent="0.35">
      <c r="B49" s="27"/>
      <c r="C49" s="27"/>
    </row>
    <row r="50" spans="2:3" x14ac:dyDescent="0.35">
      <c r="B50" s="27"/>
      <c r="C50" s="27"/>
    </row>
  </sheetData>
  <hyperlinks>
    <hyperlink ref="B3" location="'Fig 7.1'!A1" display="Figure 7.1." xr:uid="{1D3C7BF4-4881-4556-A681-68673EF3238F}"/>
    <hyperlink ref="B4" location="'Table 7.1'!A1" display="Table 7.1." xr:uid="{6B773607-4E38-4249-AB04-C75AC8930150}"/>
    <hyperlink ref="B5" location="'Fig 7.2'!A1" display="Figure 7.2." xr:uid="{5ED04DB3-D840-48D8-9D41-D98D47E1AD99}"/>
    <hyperlink ref="B6" location="'Fig 7.3'!A1" display="Figure 7.3." xr:uid="{25223F69-B8E8-420F-8931-BC6BC51AE390}"/>
    <hyperlink ref="B7" location="'Fig 7.4'!A1" display="Figure 7.4." xr:uid="{12262F73-7787-477E-95E6-3DB85A262CB0}"/>
    <hyperlink ref="B8" location="'Table 7.2'!A1" display="Table 7.2." xr:uid="{C493FBE1-CBE1-4099-83E0-16D8F25CC408}"/>
    <hyperlink ref="B9" location="'Fig 7.5'!A1" display="Figure 7.5." xr:uid="{AB20A1F5-62A1-48DB-A285-FDCE26847809}"/>
    <hyperlink ref="B12" location="'Fig 7B.1'!A1" display="Figure 7B.1." xr:uid="{F51E3074-9948-4A4D-9628-8A8E770B69DB}"/>
    <hyperlink ref="B13" location="'Fig 7B.2'!A1" display="Figure 7B.2." xr:uid="{0A126D2D-6CC5-4EE9-A1C5-B0C95BBB63CD}"/>
    <hyperlink ref="B14" location="'Fig 7B.3'!A1" display="Figure 7B.3." xr:uid="{C3E25E14-F9CF-4468-BEA4-8BB73F50966E}"/>
    <hyperlink ref="B15" location="'Fig 7B.4'!A1" display="Figure 7B.4." xr:uid="{5E48DB0B-0E0B-4808-85E3-ECC3010EF423}"/>
    <hyperlink ref="B16" location="'Fig 7B.5'!A1" display="Figure 7B.5." xr:uid="{003C5B9C-C42F-4494-8AA3-F61F76E0B4F5}"/>
    <hyperlink ref="B17" location="'Fig 7B.6'!A1" display="Figure 7B.6." xr:uid="{A01A0C63-C80A-434A-86D8-171ED9FB3327}"/>
    <hyperlink ref="B18" location="'Fig 7B.7'!A1" display="Figure 7B.7." xr:uid="{9504D1DA-1CB6-4513-8A0E-F57282DCC3DD}"/>
    <hyperlink ref="B19" location="'Fig 7B.8'!A1" display="Figure 7B.8." xr:uid="{068C770A-99FA-40E1-80F4-529387501737}"/>
    <hyperlink ref="B20" location="'Table 7B.1'!A1" display="Table 7B.1." xr:uid="{707314DF-50DA-4832-A413-870A5C16ACDC}"/>
    <hyperlink ref="B21" location="'Fig 7B.9'!A1" display="Figure 7B.9." xr:uid="{6C96F03E-9C00-488A-BD04-3AD3011BC4EA}"/>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FA488-E9B1-4C49-98DA-E00BA1290A73}">
  <dimension ref="B2:G17"/>
  <sheetViews>
    <sheetView workbookViewId="0"/>
  </sheetViews>
  <sheetFormatPr defaultRowHeight="14.5" x14ac:dyDescent="0.35"/>
  <cols>
    <col min="2" max="2" width="38.81640625" customWidth="1"/>
    <col min="3" max="3" width="12.54296875" bestFit="1" customWidth="1"/>
    <col min="4" max="4" width="11.54296875" bestFit="1" customWidth="1"/>
  </cols>
  <sheetData>
    <row r="2" spans="2:7" x14ac:dyDescent="0.35">
      <c r="B2" s="19" t="s">
        <v>207</v>
      </c>
    </row>
    <row r="4" spans="2:7" x14ac:dyDescent="0.35">
      <c r="B4" s="2" t="s">
        <v>52</v>
      </c>
      <c r="C4" s="2" t="s">
        <v>37</v>
      </c>
      <c r="D4" s="2" t="s">
        <v>38</v>
      </c>
    </row>
    <row r="5" spans="2:7" x14ac:dyDescent="0.35">
      <c r="B5" t="s">
        <v>9</v>
      </c>
      <c r="C5" s="1">
        <v>4553.4094949999999</v>
      </c>
      <c r="D5" s="1">
        <v>1831.545916</v>
      </c>
    </row>
    <row r="6" spans="2:7" x14ac:dyDescent="0.35">
      <c r="B6" t="s">
        <v>12</v>
      </c>
      <c r="C6" s="1">
        <v>1768.6960770000001</v>
      </c>
      <c r="D6" s="1">
        <v>400.00000003000008</v>
      </c>
    </row>
    <row r="7" spans="2:7" x14ac:dyDescent="0.35">
      <c r="B7" t="s">
        <v>11</v>
      </c>
      <c r="C7" s="1">
        <v>1415.1189999999999</v>
      </c>
      <c r="D7" s="1">
        <v>592.45600100000001</v>
      </c>
    </row>
    <row r="8" spans="2:7" x14ac:dyDescent="0.35">
      <c r="B8" t="s">
        <v>10</v>
      </c>
      <c r="C8" s="1">
        <v>409.11295697000008</v>
      </c>
      <c r="D8" s="1">
        <v>680.10000022119107</v>
      </c>
      <c r="E8" s="3"/>
    </row>
    <row r="9" spans="2:7" x14ac:dyDescent="0.35">
      <c r="B9" t="s">
        <v>58</v>
      </c>
      <c r="C9" s="1">
        <v>389.91653507000001</v>
      </c>
      <c r="D9" s="1">
        <v>77.370813619264098</v>
      </c>
    </row>
    <row r="10" spans="2:7" x14ac:dyDescent="0.35">
      <c r="B10" s="8" t="s">
        <v>151</v>
      </c>
      <c r="C10" s="1">
        <v>1275.5672890421092</v>
      </c>
      <c r="D10" s="1">
        <v>195.37907964412224</v>
      </c>
    </row>
    <row r="11" spans="2:7" x14ac:dyDescent="0.35">
      <c r="B11" t="s">
        <v>59</v>
      </c>
      <c r="C11" s="1">
        <v>566.09075339663002</v>
      </c>
      <c r="D11" s="1">
        <v>0</v>
      </c>
    </row>
    <row r="12" spans="2:7" x14ac:dyDescent="0.35">
      <c r="B12" s="2" t="s">
        <v>61</v>
      </c>
      <c r="C12" s="4">
        <v>10377.912106478738</v>
      </c>
      <c r="D12" s="4">
        <v>3776.8518105145777</v>
      </c>
    </row>
    <row r="15" spans="2:7" x14ac:dyDescent="0.35">
      <c r="B15" s="8" t="s">
        <v>20</v>
      </c>
    </row>
    <row r="16" spans="2:7" x14ac:dyDescent="0.35">
      <c r="B16" s="79" t="s">
        <v>60</v>
      </c>
      <c r="C16" s="79"/>
      <c r="D16" s="79"/>
      <c r="E16" s="79"/>
      <c r="F16" s="79"/>
      <c r="G16" s="79"/>
    </row>
    <row r="17" spans="2:7" ht="14.5" customHeight="1" x14ac:dyDescent="0.35">
      <c r="B17" s="77" t="s">
        <v>112</v>
      </c>
      <c r="C17" s="77"/>
      <c r="D17" s="77"/>
      <c r="E17" s="77"/>
      <c r="F17" s="77"/>
      <c r="G17" s="77"/>
    </row>
  </sheetData>
  <mergeCells count="2">
    <mergeCell ref="B16:G16"/>
    <mergeCell ref="B17:G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CBE41-0D7E-4FF1-B38E-D0B8468CD9A2}">
  <dimension ref="B2:H25"/>
  <sheetViews>
    <sheetView workbookViewId="0"/>
  </sheetViews>
  <sheetFormatPr defaultRowHeight="14.5" x14ac:dyDescent="0.35"/>
  <cols>
    <col min="2" max="2" width="38.81640625" customWidth="1"/>
    <col min="3" max="3" width="12.54296875" bestFit="1" customWidth="1"/>
    <col min="4" max="4" width="11.54296875" bestFit="1" customWidth="1"/>
  </cols>
  <sheetData>
    <row r="2" spans="2:8" x14ac:dyDescent="0.35">
      <c r="B2" s="19" t="s">
        <v>208</v>
      </c>
    </row>
    <row r="4" spans="2:8" x14ac:dyDescent="0.35">
      <c r="B4" s="2" t="s">
        <v>52</v>
      </c>
      <c r="C4" s="2" t="s">
        <v>37</v>
      </c>
      <c r="D4" s="2" t="s">
        <v>38</v>
      </c>
    </row>
    <row r="5" spans="2:8" x14ac:dyDescent="0.35">
      <c r="B5" s="41" t="s">
        <v>198</v>
      </c>
      <c r="C5" s="58">
        <v>451.69801069359505</v>
      </c>
      <c r="D5" s="58">
        <v>144.19317390744021</v>
      </c>
    </row>
    <row r="6" spans="2:8" x14ac:dyDescent="0.35">
      <c r="B6" s="41" t="s">
        <v>199</v>
      </c>
      <c r="C6" s="58">
        <v>34.4</v>
      </c>
      <c r="D6" s="58">
        <v>0</v>
      </c>
    </row>
    <row r="7" spans="2:8" x14ac:dyDescent="0.35">
      <c r="B7" s="41" t="s">
        <v>200</v>
      </c>
      <c r="C7" s="58">
        <v>33.5</v>
      </c>
      <c r="D7" s="58">
        <v>0</v>
      </c>
    </row>
    <row r="8" spans="2:8" x14ac:dyDescent="0.35">
      <c r="B8" s="41" t="s">
        <v>201</v>
      </c>
      <c r="C8" s="58">
        <v>72.695999999999998</v>
      </c>
      <c r="D8" s="58">
        <v>34.389000000000003</v>
      </c>
    </row>
    <row r="9" spans="2:8" x14ac:dyDescent="0.35">
      <c r="B9" s="41" t="s">
        <v>202</v>
      </c>
      <c r="C9" s="58">
        <v>53.86</v>
      </c>
      <c r="D9" s="58">
        <v>0</v>
      </c>
    </row>
    <row r="10" spans="2:8" x14ac:dyDescent="0.35">
      <c r="B10" s="41" t="s">
        <v>203</v>
      </c>
      <c r="C10" s="58">
        <v>11.18</v>
      </c>
      <c r="D10" s="58">
        <v>1.2390000000000001</v>
      </c>
    </row>
    <row r="11" spans="2:8" x14ac:dyDescent="0.35">
      <c r="B11" s="43" t="s">
        <v>61</v>
      </c>
      <c r="C11" s="59">
        <v>657.33401069359502</v>
      </c>
      <c r="D11" s="59">
        <v>179.82117390744023</v>
      </c>
    </row>
    <row r="13" spans="2:8" x14ac:dyDescent="0.35">
      <c r="B13" s="8" t="s">
        <v>20</v>
      </c>
      <c r="C13" s="5"/>
    </row>
    <row r="14" spans="2:8" ht="30" customHeight="1" x14ac:dyDescent="0.35">
      <c r="B14" s="80" t="s">
        <v>86</v>
      </c>
      <c r="C14" s="80"/>
      <c r="D14" s="80"/>
      <c r="E14" s="80"/>
      <c r="F14" s="80"/>
      <c r="G14" s="80"/>
      <c r="H14" s="80"/>
    </row>
    <row r="15" spans="2:8" x14ac:dyDescent="0.35">
      <c r="B15" t="s">
        <v>87</v>
      </c>
    </row>
    <row r="18" spans="2:6" x14ac:dyDescent="0.35">
      <c r="B18" s="53"/>
      <c r="C18" s="53"/>
      <c r="D18" s="53"/>
      <c r="E18" s="53"/>
      <c r="F18" s="53"/>
    </row>
    <row r="19" spans="2:6" x14ac:dyDescent="0.35">
      <c r="B19" s="53"/>
      <c r="C19" s="65"/>
      <c r="D19" s="53"/>
      <c r="E19" s="53"/>
      <c r="F19" s="53"/>
    </row>
    <row r="20" spans="2:6" x14ac:dyDescent="0.35">
      <c r="B20" s="53"/>
      <c r="C20" s="65"/>
      <c r="D20" s="53"/>
      <c r="E20" s="53"/>
      <c r="F20" s="53"/>
    </row>
    <row r="21" spans="2:6" x14ac:dyDescent="0.35">
      <c r="B21" s="53"/>
      <c r="C21" s="53"/>
      <c r="D21" s="53"/>
      <c r="E21" s="53"/>
      <c r="F21" s="53"/>
    </row>
    <row r="22" spans="2:6" x14ac:dyDescent="0.35">
      <c r="B22" s="53"/>
      <c r="C22" s="53"/>
      <c r="D22" s="53"/>
      <c r="E22" s="53"/>
      <c r="F22" s="53"/>
    </row>
    <row r="23" spans="2:6" x14ac:dyDescent="0.35">
      <c r="B23" s="53"/>
      <c r="C23" s="53"/>
      <c r="D23" s="53"/>
      <c r="E23" s="53"/>
      <c r="F23" s="53"/>
    </row>
    <row r="24" spans="2:6" x14ac:dyDescent="0.35">
      <c r="B24" s="53"/>
      <c r="C24" s="53"/>
      <c r="D24" s="53"/>
      <c r="E24" s="53"/>
      <c r="F24" s="53"/>
    </row>
    <row r="25" spans="2:6" x14ac:dyDescent="0.35">
      <c r="B25" s="53"/>
      <c r="C25" s="53"/>
      <c r="D25" s="53"/>
      <c r="E25" s="53"/>
      <c r="F25" s="53"/>
    </row>
  </sheetData>
  <mergeCells count="1">
    <mergeCell ref="B14:H1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EECFD-943F-4093-834E-B936BE8D0DBD}">
  <dimension ref="B2:H15"/>
  <sheetViews>
    <sheetView workbookViewId="0"/>
  </sheetViews>
  <sheetFormatPr defaultRowHeight="14.5" x14ac:dyDescent="0.35"/>
  <cols>
    <col min="2" max="2" width="26.453125" customWidth="1"/>
    <col min="3" max="3" width="16.54296875" customWidth="1"/>
  </cols>
  <sheetData>
    <row r="2" spans="2:8" x14ac:dyDescent="0.35">
      <c r="B2" s="19" t="s">
        <v>209</v>
      </c>
    </row>
    <row r="4" spans="2:8" x14ac:dyDescent="0.35">
      <c r="B4" s="41"/>
      <c r="C4" s="43" t="s">
        <v>197</v>
      </c>
      <c r="D4" s="41"/>
      <c r="E4" s="41"/>
      <c r="F4" s="41"/>
      <c r="G4" s="41"/>
      <c r="H4" s="41"/>
    </row>
    <row r="5" spans="2:8" x14ac:dyDescent="0.35">
      <c r="B5" s="41" t="s">
        <v>191</v>
      </c>
      <c r="C5" s="55">
        <v>183.1</v>
      </c>
      <c r="D5" s="41"/>
      <c r="E5" s="41"/>
      <c r="F5" s="41"/>
      <c r="G5" s="41"/>
      <c r="H5" s="41"/>
    </row>
    <row r="6" spans="2:8" x14ac:dyDescent="0.35">
      <c r="B6" s="41" t="s">
        <v>192</v>
      </c>
      <c r="C6" s="55">
        <v>-20.399999999999999</v>
      </c>
      <c r="D6" s="41"/>
      <c r="E6" s="41"/>
      <c r="F6" s="41"/>
      <c r="G6" s="41"/>
      <c r="H6" s="41"/>
    </row>
    <row r="7" spans="2:8" x14ac:dyDescent="0.35">
      <c r="B7" s="41" t="s">
        <v>193</v>
      </c>
      <c r="C7" s="55">
        <v>23.4</v>
      </c>
      <c r="D7" s="41"/>
      <c r="E7" s="41"/>
      <c r="F7" s="41"/>
      <c r="G7" s="41"/>
      <c r="H7" s="41"/>
    </row>
    <row r="8" spans="2:8" x14ac:dyDescent="0.35">
      <c r="B8" s="41" t="s">
        <v>194</v>
      </c>
      <c r="C8" s="55">
        <v>15</v>
      </c>
      <c r="D8" s="41"/>
      <c r="E8" s="41"/>
      <c r="F8" s="41"/>
      <c r="G8" s="41"/>
      <c r="H8" s="41"/>
    </row>
    <row r="9" spans="2:8" x14ac:dyDescent="0.35">
      <c r="B9" s="41" t="s">
        <v>195</v>
      </c>
      <c r="C9" s="55">
        <v>-4.3</v>
      </c>
      <c r="D9" s="41"/>
      <c r="E9" s="41"/>
      <c r="F9" s="41"/>
      <c r="G9" s="41"/>
      <c r="H9" s="41"/>
    </row>
    <row r="10" spans="2:8" x14ac:dyDescent="0.35">
      <c r="B10" s="41" t="s">
        <v>196</v>
      </c>
      <c r="C10" s="55">
        <v>196.8</v>
      </c>
      <c r="D10" s="41"/>
      <c r="E10" s="41"/>
      <c r="F10" s="41"/>
      <c r="G10" s="41"/>
      <c r="H10" s="41"/>
    </row>
    <row r="11" spans="2:8" x14ac:dyDescent="0.35">
      <c r="B11" s="41"/>
      <c r="C11" s="41"/>
      <c r="D11" s="41"/>
      <c r="E11" s="41"/>
      <c r="F11" s="41"/>
      <c r="G11" s="41"/>
      <c r="H11" s="41"/>
    </row>
    <row r="12" spans="2:8" x14ac:dyDescent="0.35">
      <c r="B12" s="41"/>
      <c r="C12" s="41"/>
    </row>
    <row r="13" spans="2:8" x14ac:dyDescent="0.35">
      <c r="B13" s="8" t="s">
        <v>20</v>
      </c>
    </row>
    <row r="14" spans="2:8" x14ac:dyDescent="0.35">
      <c r="B14" s="8" t="s">
        <v>85</v>
      </c>
    </row>
    <row r="15" spans="2:8" x14ac:dyDescent="0.35">
      <c r="B15" s="27" t="s">
        <v>241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C885F-1EFC-4BFA-8388-D0DD0831274D}">
  <dimension ref="B2:G29"/>
  <sheetViews>
    <sheetView workbookViewId="0"/>
  </sheetViews>
  <sheetFormatPr defaultRowHeight="14.5" x14ac:dyDescent="0.35"/>
  <cols>
    <col min="2" max="2" width="31.81640625" customWidth="1"/>
    <col min="3" max="4" width="21.1796875" customWidth="1"/>
  </cols>
  <sheetData>
    <row r="2" spans="2:5" x14ac:dyDescent="0.35">
      <c r="B2" s="19" t="s">
        <v>210</v>
      </c>
    </row>
    <row r="4" spans="2:5" x14ac:dyDescent="0.35">
      <c r="B4" s="43" t="s">
        <v>154</v>
      </c>
      <c r="C4" s="43" t="s">
        <v>155</v>
      </c>
      <c r="D4" s="43" t="s">
        <v>156</v>
      </c>
      <c r="E4" s="43"/>
    </row>
    <row r="5" spans="2:5" x14ac:dyDescent="0.35">
      <c r="B5" s="41" t="s">
        <v>183</v>
      </c>
      <c r="C5" s="55">
        <v>46.027896548944426</v>
      </c>
      <c r="D5" s="55">
        <v>1.9767356880362295</v>
      </c>
      <c r="E5" s="41"/>
    </row>
    <row r="6" spans="2:5" x14ac:dyDescent="0.35">
      <c r="B6" s="41" t="s">
        <v>184</v>
      </c>
      <c r="C6" s="55">
        <v>5.1510915121256309</v>
      </c>
      <c r="D6" s="55">
        <v>0.72952145800744961</v>
      </c>
      <c r="E6" s="41"/>
    </row>
    <row r="7" spans="2:5" x14ac:dyDescent="0.35">
      <c r="B7" s="41" t="s">
        <v>185</v>
      </c>
      <c r="C7" s="55">
        <v>9.8642591233839454</v>
      </c>
      <c r="D7" s="55">
        <v>0.6656504193292121</v>
      </c>
      <c r="E7" s="41"/>
    </row>
    <row r="8" spans="2:5" x14ac:dyDescent="0.35">
      <c r="B8" s="41" t="s">
        <v>70</v>
      </c>
      <c r="C8" s="55">
        <v>0.41710683035576251</v>
      </c>
      <c r="D8" s="55">
        <v>19.842631576069138</v>
      </c>
      <c r="E8" s="41"/>
    </row>
    <row r="9" spans="2:5" x14ac:dyDescent="0.35">
      <c r="B9" s="41" t="s">
        <v>186</v>
      </c>
      <c r="C9" s="55">
        <v>8.280938377046775</v>
      </c>
      <c r="D9" s="55">
        <v>3.5611091656796816</v>
      </c>
      <c r="E9" s="41"/>
    </row>
    <row r="10" spans="2:5" x14ac:dyDescent="0.35">
      <c r="B10" s="41" t="s">
        <v>187</v>
      </c>
      <c r="C10" s="55">
        <v>0.79703573628714797</v>
      </c>
      <c r="D10" s="55">
        <v>10.600534012170671</v>
      </c>
      <c r="E10" s="41"/>
    </row>
    <row r="11" spans="2:5" x14ac:dyDescent="0.35">
      <c r="B11" s="41" t="s">
        <v>188</v>
      </c>
      <c r="C11" s="55">
        <v>18.15110706021164</v>
      </c>
      <c r="D11" s="55">
        <v>8.5570148151840648</v>
      </c>
      <c r="E11" s="41"/>
    </row>
    <row r="12" spans="2:5" x14ac:dyDescent="0.35">
      <c r="B12" s="41" t="s">
        <v>189</v>
      </c>
      <c r="C12" s="55">
        <v>7.8874654292390236</v>
      </c>
      <c r="D12" s="55">
        <v>0</v>
      </c>
      <c r="E12" s="41"/>
    </row>
    <row r="13" spans="2:5" x14ac:dyDescent="0.35">
      <c r="B13" s="43" t="s">
        <v>190</v>
      </c>
      <c r="C13" s="56">
        <v>96.576900617594362</v>
      </c>
      <c r="D13" s="56">
        <v>45.933197134476444</v>
      </c>
      <c r="E13" s="41"/>
    </row>
    <row r="14" spans="2:5" x14ac:dyDescent="0.35">
      <c r="B14" s="43"/>
      <c r="C14" s="43"/>
      <c r="D14" s="43"/>
      <c r="E14" s="41"/>
    </row>
    <row r="16" spans="2:5" x14ac:dyDescent="0.35">
      <c r="B16" s="8" t="s">
        <v>20</v>
      </c>
    </row>
    <row r="17" spans="2:7" ht="29.5" customHeight="1" x14ac:dyDescent="0.35">
      <c r="B17" s="73" t="s">
        <v>153</v>
      </c>
      <c r="C17" s="73"/>
      <c r="D17" s="73"/>
      <c r="E17" s="73"/>
      <c r="F17" s="73"/>
      <c r="G17" s="73"/>
    </row>
    <row r="18" spans="2:7" x14ac:dyDescent="0.35">
      <c r="B18" s="8" t="s">
        <v>152</v>
      </c>
    </row>
    <row r="20" spans="2:7" x14ac:dyDescent="0.35">
      <c r="B20" s="53"/>
      <c r="C20" s="53"/>
      <c r="D20" s="53"/>
    </row>
    <row r="21" spans="2:7" x14ac:dyDescent="0.35">
      <c r="B21" s="53"/>
      <c r="C21" s="53"/>
      <c r="D21" s="53"/>
    </row>
    <row r="22" spans="2:7" x14ac:dyDescent="0.35">
      <c r="B22" s="53"/>
      <c r="C22" s="53"/>
      <c r="D22" s="53"/>
    </row>
    <row r="23" spans="2:7" x14ac:dyDescent="0.35">
      <c r="B23" s="53"/>
      <c r="C23" s="53"/>
      <c r="D23" s="53"/>
    </row>
    <row r="24" spans="2:7" x14ac:dyDescent="0.35">
      <c r="B24" s="53"/>
      <c r="C24" s="53"/>
      <c r="D24" s="53"/>
    </row>
    <row r="25" spans="2:7" x14ac:dyDescent="0.35">
      <c r="B25" s="53"/>
      <c r="C25" s="53"/>
      <c r="D25" s="53"/>
    </row>
    <row r="26" spans="2:7" x14ac:dyDescent="0.35">
      <c r="B26" s="53"/>
      <c r="C26" s="53"/>
      <c r="D26" s="53"/>
    </row>
    <row r="27" spans="2:7" x14ac:dyDescent="0.35">
      <c r="B27" s="53"/>
      <c r="C27" s="53"/>
      <c r="D27" s="53"/>
    </row>
    <row r="28" spans="2:7" x14ac:dyDescent="0.35">
      <c r="B28" s="53"/>
      <c r="C28" s="53"/>
      <c r="D28" s="53"/>
    </row>
    <row r="29" spans="2:7" x14ac:dyDescent="0.35">
      <c r="B29" s="54"/>
      <c r="C29" s="53"/>
      <c r="D29" s="53"/>
    </row>
  </sheetData>
  <mergeCells count="1">
    <mergeCell ref="B17:G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329BD-ADA0-4FC1-BFD0-859ED7005D46}">
  <dimension ref="B1:J24"/>
  <sheetViews>
    <sheetView workbookViewId="0"/>
  </sheetViews>
  <sheetFormatPr defaultRowHeight="14.5" x14ac:dyDescent="0.35"/>
  <cols>
    <col min="2" max="2" width="51.453125" customWidth="1"/>
    <col min="3" max="7" width="17" customWidth="1"/>
    <col min="8" max="8" width="5.1796875" customWidth="1"/>
    <col min="9" max="9" width="14.81640625" bestFit="1" customWidth="1"/>
    <col min="10" max="10" width="16.1796875" bestFit="1" customWidth="1"/>
  </cols>
  <sheetData>
    <row r="1" spans="2:10" x14ac:dyDescent="0.35">
      <c r="C1" s="7"/>
      <c r="D1" s="7"/>
      <c r="E1" s="7"/>
      <c r="F1" s="7"/>
      <c r="G1" s="7"/>
      <c r="H1" s="7"/>
      <c r="I1" s="7"/>
    </row>
    <row r="2" spans="2:10" x14ac:dyDescent="0.35">
      <c r="B2" s="19" t="s">
        <v>211</v>
      </c>
    </row>
    <row r="4" spans="2:10" x14ac:dyDescent="0.35">
      <c r="C4" s="2" t="s">
        <v>13</v>
      </c>
      <c r="D4" s="2" t="s">
        <v>17</v>
      </c>
      <c r="E4" s="2" t="s">
        <v>16</v>
      </c>
      <c r="F4" s="2" t="s">
        <v>15</v>
      </c>
      <c r="G4" s="2" t="s">
        <v>14</v>
      </c>
      <c r="H4" s="2"/>
      <c r="I4" s="2" t="s">
        <v>18</v>
      </c>
    </row>
    <row r="5" spans="2:10" x14ac:dyDescent="0.35">
      <c r="B5" s="2" t="s">
        <v>52</v>
      </c>
      <c r="C5" s="2"/>
      <c r="D5" s="2"/>
      <c r="E5" s="2"/>
      <c r="F5" s="2"/>
      <c r="G5" s="2"/>
      <c r="H5" s="2"/>
      <c r="I5" s="2"/>
    </row>
    <row r="6" spans="2:10" s="8" customFormat="1" x14ac:dyDescent="0.35">
      <c r="B6" s="8" t="s">
        <v>63</v>
      </c>
      <c r="C6" s="31">
        <v>316.56907926127985</v>
      </c>
      <c r="D6" s="31">
        <v>874.96730000000002</v>
      </c>
      <c r="E6" s="31">
        <v>743.20651796099719</v>
      </c>
      <c r="F6" s="31">
        <v>715.51365969191841</v>
      </c>
      <c r="G6" s="31">
        <v>513.9354721577173</v>
      </c>
      <c r="H6" s="31"/>
      <c r="I6" s="31">
        <v>3164.1920290719127</v>
      </c>
    </row>
    <row r="7" spans="2:10" s="8" customFormat="1" x14ac:dyDescent="0.35">
      <c r="B7" s="8" t="s">
        <v>64</v>
      </c>
      <c r="C7" s="44">
        <v>215.56813411751205</v>
      </c>
      <c r="D7" s="44">
        <v>1054.8508604460881</v>
      </c>
      <c r="E7" s="44">
        <v>975.92450325767663</v>
      </c>
      <c r="F7" s="44">
        <v>917.81704204291498</v>
      </c>
      <c r="G7" s="44">
        <v>612.49874665038612</v>
      </c>
      <c r="H7" s="44"/>
      <c r="I7" s="44">
        <v>3776.6592865145772</v>
      </c>
    </row>
    <row r="8" spans="2:10" x14ac:dyDescent="0.35">
      <c r="C8" s="3"/>
      <c r="D8" s="3"/>
      <c r="E8" s="3"/>
      <c r="F8" s="3"/>
      <c r="G8" s="3"/>
      <c r="I8" s="3"/>
    </row>
    <row r="9" spans="2:10" x14ac:dyDescent="0.35">
      <c r="B9" s="2" t="s">
        <v>45</v>
      </c>
    </row>
    <row r="10" spans="2:10" x14ac:dyDescent="0.35">
      <c r="B10" s="8" t="s">
        <v>63</v>
      </c>
      <c r="C10" s="12">
        <v>15.074517969255062</v>
      </c>
      <c r="D10" s="12">
        <v>41.66455649155322</v>
      </c>
      <c r="E10" s="12">
        <v>50.849169472167425</v>
      </c>
      <c r="F10" s="12">
        <v>58.715931510517365</v>
      </c>
      <c r="G10" s="12">
        <v>56.736214348752604</v>
      </c>
      <c r="H10" s="12"/>
      <c r="I10" s="12">
        <v>55.648296029151339</v>
      </c>
    </row>
    <row r="11" spans="2:10" x14ac:dyDescent="0.35">
      <c r="B11" s="8" t="s">
        <v>64</v>
      </c>
      <c r="C11" s="45">
        <f>C7*1000000/C18</f>
        <v>10.265012991591574</v>
      </c>
      <c r="D11" s="45">
        <f t="shared" ref="D11:I11" si="0">D7*1000000/D18</f>
        <v>50.230326625028802</v>
      </c>
      <c r="E11" s="45">
        <f t="shared" si="0"/>
        <v>66.771414484277543</v>
      </c>
      <c r="F11" s="45">
        <f t="shared" si="0"/>
        <v>75.317196044840401</v>
      </c>
      <c r="G11" s="45">
        <f t="shared" si="0"/>
        <v>67.617166085850997</v>
      </c>
      <c r="H11" s="45"/>
      <c r="I11" s="45">
        <f t="shared" si="0"/>
        <v>66.419690096637396</v>
      </c>
    </row>
    <row r="13" spans="2:10" x14ac:dyDescent="0.35">
      <c r="B13" s="2" t="s">
        <v>65</v>
      </c>
    </row>
    <row r="14" spans="2:10" x14ac:dyDescent="0.35">
      <c r="B14" s="8" t="s">
        <v>158</v>
      </c>
      <c r="I14" s="1">
        <v>4469.0419999999995</v>
      </c>
      <c r="J14" s="3"/>
    </row>
    <row r="15" spans="2:10" x14ac:dyDescent="0.35">
      <c r="B15" s="8" t="s">
        <v>159</v>
      </c>
      <c r="I15" s="1">
        <v>5773.8919999999998</v>
      </c>
      <c r="J15" s="3"/>
    </row>
    <row r="16" spans="2:10" x14ac:dyDescent="0.35">
      <c r="B16" s="8"/>
      <c r="I16" s="1"/>
      <c r="J16" s="64"/>
    </row>
    <row r="18" spans="2:9" x14ac:dyDescent="0.35">
      <c r="B18" s="14" t="s">
        <v>157</v>
      </c>
      <c r="C18" s="15">
        <v>21000278.742373861</v>
      </c>
      <c r="D18" s="15">
        <v>21000278.742373861</v>
      </c>
      <c r="E18" s="15">
        <v>14615902.790070061</v>
      </c>
      <c r="F18" s="15">
        <v>12186022.452249669</v>
      </c>
      <c r="G18" s="15">
        <v>9058332.108635243</v>
      </c>
      <c r="H18" s="15"/>
      <c r="I18" s="15">
        <v>56860537.60593769</v>
      </c>
    </row>
    <row r="19" spans="2:9" x14ac:dyDescent="0.35">
      <c r="B19" s="14"/>
      <c r="C19" s="15"/>
      <c r="D19" s="15"/>
      <c r="E19" s="15"/>
      <c r="F19" s="15"/>
      <c r="G19" s="15"/>
      <c r="H19" s="15"/>
      <c r="I19" s="15"/>
    </row>
    <row r="20" spans="2:9" x14ac:dyDescent="0.35">
      <c r="B20" s="14"/>
      <c r="C20" s="15"/>
      <c r="D20" s="15"/>
      <c r="E20" s="15"/>
      <c r="F20" s="15"/>
      <c r="G20" s="15"/>
      <c r="H20" s="15"/>
      <c r="I20" s="15"/>
    </row>
    <row r="21" spans="2:9" x14ac:dyDescent="0.35">
      <c r="B21" s="8" t="s">
        <v>20</v>
      </c>
    </row>
    <row r="22" spans="2:9" x14ac:dyDescent="0.35">
      <c r="B22" t="s">
        <v>205</v>
      </c>
      <c r="D22" s="3"/>
    </row>
    <row r="23" spans="2:9" x14ac:dyDescent="0.35">
      <c r="B23" s="8" t="s">
        <v>66</v>
      </c>
      <c r="C23" s="36"/>
      <c r="D23" s="36"/>
      <c r="E23" s="36"/>
    </row>
    <row r="24" spans="2:9" x14ac:dyDescent="0.35">
      <c r="B24" s="36" t="s">
        <v>112</v>
      </c>
      <c r="C24" s="36"/>
      <c r="D24" s="36"/>
      <c r="E24" s="3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9155E-6D3B-46A9-B23A-5B7CE909FA35}">
  <dimension ref="B2:J46"/>
  <sheetViews>
    <sheetView workbookViewId="0"/>
  </sheetViews>
  <sheetFormatPr defaultRowHeight="14.5" x14ac:dyDescent="0.35"/>
  <cols>
    <col min="2" max="2" width="52.26953125" customWidth="1"/>
    <col min="3" max="9" width="13.54296875" customWidth="1"/>
  </cols>
  <sheetData>
    <row r="2" spans="2:9" x14ac:dyDescent="0.35">
      <c r="B2" s="28" t="s">
        <v>212</v>
      </c>
    </row>
    <row r="4" spans="2:9" x14ac:dyDescent="0.35">
      <c r="C4" s="2" t="s">
        <v>35</v>
      </c>
      <c r="D4" s="2" t="s">
        <v>37</v>
      </c>
      <c r="E4" s="2" t="s">
        <v>38</v>
      </c>
      <c r="F4" s="2" t="s">
        <v>88</v>
      </c>
      <c r="G4" s="2" t="s">
        <v>89</v>
      </c>
      <c r="H4" s="2" t="s">
        <v>90</v>
      </c>
    </row>
    <row r="5" spans="2:9" x14ac:dyDescent="0.35">
      <c r="B5" s="2" t="s">
        <v>162</v>
      </c>
      <c r="C5" s="2"/>
      <c r="D5" s="2"/>
      <c r="E5" s="2"/>
      <c r="F5" s="2"/>
      <c r="G5" s="2"/>
      <c r="H5" s="2"/>
      <c r="I5" s="2"/>
    </row>
    <row r="6" spans="2:9" x14ac:dyDescent="0.35">
      <c r="B6" t="s">
        <v>51</v>
      </c>
      <c r="C6" s="34">
        <v>100</v>
      </c>
      <c r="D6" s="34">
        <v>102.87797684678563</v>
      </c>
      <c r="E6" s="34">
        <v>107.65161569980303</v>
      </c>
      <c r="F6" s="34">
        <v>112.75208247926346</v>
      </c>
      <c r="G6" s="34">
        <v>117.65450163273012</v>
      </c>
      <c r="H6" s="34">
        <v>123.83890002545249</v>
      </c>
      <c r="I6" s="2"/>
    </row>
    <row r="7" spans="2:9" x14ac:dyDescent="0.35">
      <c r="B7" t="s">
        <v>47</v>
      </c>
      <c r="C7" s="34">
        <v>100</v>
      </c>
      <c r="D7" s="34">
        <v>103.65559193726429</v>
      </c>
      <c r="E7" s="34">
        <v>107.64851553782823</v>
      </c>
      <c r="F7" s="34">
        <v>112.12265287912068</v>
      </c>
      <c r="G7" s="34">
        <v>116.77525406694367</v>
      </c>
      <c r="H7" s="34">
        <v>122.53351817367979</v>
      </c>
      <c r="I7" s="2"/>
    </row>
    <row r="8" spans="2:9" x14ac:dyDescent="0.35">
      <c r="B8" t="s">
        <v>91</v>
      </c>
      <c r="C8" s="34">
        <v>100</v>
      </c>
      <c r="D8" s="34">
        <v>102.10315493111645</v>
      </c>
      <c r="E8" s="34">
        <v>104.53423009009833</v>
      </c>
      <c r="F8" s="34">
        <v>107.30392295377099</v>
      </c>
      <c r="G8" s="34">
        <v>110.10496206281987</v>
      </c>
      <c r="H8" s="34">
        <v>113.80632585633045</v>
      </c>
      <c r="I8" s="2"/>
    </row>
    <row r="9" spans="2:9" x14ac:dyDescent="0.35">
      <c r="B9" s="8" t="s">
        <v>163</v>
      </c>
      <c r="C9" s="34">
        <v>100</v>
      </c>
      <c r="D9" s="34">
        <v>103.26612686481306</v>
      </c>
      <c r="E9" s="34">
        <v>106.77561143528476</v>
      </c>
      <c r="F9" s="34">
        <v>110.86344251718218</v>
      </c>
      <c r="G9" s="34">
        <v>115.03261278610451</v>
      </c>
      <c r="H9" s="34">
        <v>120.09718118561149</v>
      </c>
      <c r="I9" s="2"/>
    </row>
    <row r="10" spans="2:9" x14ac:dyDescent="0.35">
      <c r="B10" s="8" t="s">
        <v>164</v>
      </c>
      <c r="C10" s="34">
        <v>100</v>
      </c>
      <c r="D10" s="34">
        <v>122.72072988000568</v>
      </c>
      <c r="E10" s="34">
        <v>115.75397246102379</v>
      </c>
      <c r="F10" s="34">
        <v>113.86761854228826</v>
      </c>
      <c r="G10" s="34">
        <v>116.72663885625107</v>
      </c>
      <c r="H10" s="34">
        <v>120.48105730079858</v>
      </c>
      <c r="I10" s="2"/>
    </row>
    <row r="11" spans="2:9" x14ac:dyDescent="0.35">
      <c r="B11" s="8" t="s">
        <v>165</v>
      </c>
      <c r="C11" s="34">
        <v>100</v>
      </c>
      <c r="D11" s="34">
        <v>123.00613859356007</v>
      </c>
      <c r="E11" s="34">
        <v>118.96921438003051</v>
      </c>
      <c r="F11" s="34">
        <v>117.59071066439218</v>
      </c>
      <c r="G11" s="34">
        <v>120.19352698411053</v>
      </c>
      <c r="H11" s="34">
        <v>123.73411681681557</v>
      </c>
      <c r="I11" s="2"/>
    </row>
    <row r="12" spans="2:9" x14ac:dyDescent="0.35">
      <c r="B12" s="8"/>
      <c r="C12" s="34"/>
      <c r="D12" s="34"/>
      <c r="E12" s="34"/>
      <c r="F12" s="34"/>
      <c r="G12" s="34"/>
      <c r="H12" s="34"/>
      <c r="I12" s="2"/>
    </row>
    <row r="13" spans="2:9" x14ac:dyDescent="0.35">
      <c r="B13" s="42" t="s">
        <v>147</v>
      </c>
      <c r="C13" s="46"/>
      <c r="D13" s="46"/>
      <c r="E13" s="46"/>
      <c r="F13" s="46"/>
      <c r="G13" s="46"/>
      <c r="H13" s="46"/>
      <c r="I13" s="2"/>
    </row>
    <row r="14" spans="2:9" x14ac:dyDescent="0.35">
      <c r="B14" s="14" t="s">
        <v>166</v>
      </c>
      <c r="C14" s="46">
        <v>100</v>
      </c>
      <c r="D14" s="46">
        <v>107.06207744997673</v>
      </c>
      <c r="E14" s="46">
        <v>105.33497406914864</v>
      </c>
      <c r="F14" s="46">
        <v>105.18749757025913</v>
      </c>
      <c r="G14" s="46">
        <v>107.3178610686566</v>
      </c>
      <c r="H14" s="46">
        <v>109.55808696625668</v>
      </c>
      <c r="I14" s="2"/>
    </row>
    <row r="15" spans="2:9" x14ac:dyDescent="0.35">
      <c r="B15" s="14" t="s">
        <v>167</v>
      </c>
      <c r="C15" s="46">
        <v>100</v>
      </c>
      <c r="D15" s="46">
        <v>100.67963212532189</v>
      </c>
      <c r="E15" s="46">
        <v>103.13862300983025</v>
      </c>
      <c r="F15" s="46">
        <v>105.75113712291156</v>
      </c>
      <c r="G15" s="46">
        <v>108.02284439845425</v>
      </c>
      <c r="H15" s="46">
        <v>111.32548127720906</v>
      </c>
      <c r="I15" s="2"/>
    </row>
    <row r="16" spans="2:9" x14ac:dyDescent="0.35">
      <c r="B16" s="14" t="s">
        <v>168</v>
      </c>
      <c r="C16" s="46">
        <v>100</v>
      </c>
      <c r="D16" s="46">
        <v>100.46756299385217</v>
      </c>
      <c r="E16" s="46">
        <v>101.01902216027916</v>
      </c>
      <c r="F16" s="46">
        <v>101.53756259798614</v>
      </c>
      <c r="G16" s="46">
        <v>102.0257705126272</v>
      </c>
      <c r="H16" s="46">
        <v>102.48550180366762</v>
      </c>
      <c r="I16" s="2"/>
    </row>
    <row r="17" spans="2:9" x14ac:dyDescent="0.35">
      <c r="B17" s="14" t="s">
        <v>169</v>
      </c>
      <c r="C17" s="47">
        <v>8.2100000000000009</v>
      </c>
      <c r="D17" s="47">
        <v>8.7200000000000006</v>
      </c>
      <c r="E17" s="47">
        <v>8.91</v>
      </c>
      <c r="F17" s="47">
        <v>9.2827060699706117</v>
      </c>
      <c r="G17" s="47">
        <v>9.7052198491642923</v>
      </c>
      <c r="H17" s="47">
        <v>10.088302249060924</v>
      </c>
      <c r="I17" s="2"/>
    </row>
    <row r="18" spans="2:9" x14ac:dyDescent="0.35">
      <c r="B18" s="8"/>
      <c r="C18" s="2"/>
      <c r="D18" s="2"/>
      <c r="E18" s="2"/>
      <c r="F18" s="2"/>
      <c r="G18" s="2"/>
      <c r="H18" s="2"/>
      <c r="I18" s="2"/>
    </row>
    <row r="19" spans="2:9" x14ac:dyDescent="0.35">
      <c r="B19" s="8" t="s">
        <v>20</v>
      </c>
      <c r="C19" s="2"/>
      <c r="D19" s="2"/>
      <c r="E19" s="2"/>
      <c r="F19" s="2"/>
      <c r="G19" s="2"/>
      <c r="H19" s="2"/>
      <c r="I19" s="2"/>
    </row>
    <row r="20" spans="2:9" ht="28.5" customHeight="1" x14ac:dyDescent="0.35">
      <c r="B20" s="73" t="s">
        <v>114</v>
      </c>
      <c r="C20" s="73"/>
      <c r="D20" s="73"/>
      <c r="E20" s="73"/>
      <c r="F20" s="73"/>
      <c r="G20" s="73"/>
      <c r="H20" s="73"/>
      <c r="I20" s="8"/>
    </row>
    <row r="21" spans="2:9" x14ac:dyDescent="0.35">
      <c r="B21" s="73" t="s">
        <v>112</v>
      </c>
      <c r="C21" s="73"/>
      <c r="D21" s="73"/>
      <c r="E21" s="73"/>
      <c r="F21" s="73"/>
      <c r="G21" s="73"/>
      <c r="H21" s="73"/>
      <c r="I21" s="8"/>
    </row>
    <row r="22" spans="2:9" x14ac:dyDescent="0.35">
      <c r="B22" s="8"/>
      <c r="C22" s="8"/>
      <c r="D22" s="8"/>
      <c r="E22" s="8"/>
      <c r="F22" s="8"/>
      <c r="G22" s="8"/>
      <c r="H22" s="8"/>
      <c r="I22" s="8"/>
    </row>
    <row r="23" spans="2:9" x14ac:dyDescent="0.35">
      <c r="B23" s="8"/>
      <c r="C23" s="8"/>
      <c r="D23" s="8"/>
      <c r="E23" s="8"/>
      <c r="F23" s="8"/>
      <c r="G23" s="8"/>
      <c r="H23" s="8"/>
      <c r="I23" s="8"/>
    </row>
    <row r="24" spans="2:9" x14ac:dyDescent="0.35">
      <c r="B24" s="8"/>
    </row>
    <row r="25" spans="2:9" x14ac:dyDescent="0.35">
      <c r="B25" s="2"/>
    </row>
    <row r="32" spans="2:9" x14ac:dyDescent="0.35">
      <c r="B32" s="8"/>
    </row>
    <row r="36" spans="2:10" x14ac:dyDescent="0.35">
      <c r="B36" s="8"/>
    </row>
    <row r="37" spans="2:10" x14ac:dyDescent="0.35">
      <c r="B37" s="8"/>
    </row>
    <row r="44" spans="2:10" x14ac:dyDescent="0.35">
      <c r="B44" s="27"/>
      <c r="C44" s="41"/>
      <c r="D44" s="41"/>
      <c r="E44" s="41"/>
      <c r="F44" s="41"/>
      <c r="G44" s="41"/>
      <c r="H44" s="41"/>
      <c r="I44" s="41"/>
      <c r="J44" s="41"/>
    </row>
    <row r="45" spans="2:10" x14ac:dyDescent="0.35">
      <c r="B45" s="27"/>
      <c r="C45" s="41"/>
      <c r="D45" s="41"/>
      <c r="E45" s="41"/>
      <c r="F45" s="41"/>
      <c r="G45" s="41"/>
      <c r="H45" s="41"/>
      <c r="I45" s="41"/>
      <c r="J45" s="41"/>
    </row>
    <row r="46" spans="2:10" x14ac:dyDescent="0.35">
      <c r="B46" s="41"/>
      <c r="C46" s="41"/>
      <c r="D46" s="41"/>
      <c r="E46" s="41"/>
      <c r="F46" s="41"/>
      <c r="G46" s="41"/>
      <c r="H46" s="41"/>
      <c r="I46" s="41"/>
      <c r="J46" s="41"/>
    </row>
  </sheetData>
  <mergeCells count="2">
    <mergeCell ref="B20:H20"/>
    <mergeCell ref="B21:H2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7FCFF-DE25-4617-9614-2A3E971793D7}">
  <dimension ref="B2:J45"/>
  <sheetViews>
    <sheetView workbookViewId="0"/>
  </sheetViews>
  <sheetFormatPr defaultRowHeight="14.5" x14ac:dyDescent="0.35"/>
  <cols>
    <col min="2" max="2" width="52.26953125" customWidth="1"/>
    <col min="3" max="9" width="13.54296875" customWidth="1"/>
  </cols>
  <sheetData>
    <row r="2" spans="2:9" x14ac:dyDescent="0.35">
      <c r="B2" s="28" t="s">
        <v>213</v>
      </c>
    </row>
    <row r="4" spans="2:9" x14ac:dyDescent="0.35">
      <c r="C4" s="2" t="s">
        <v>35</v>
      </c>
      <c r="D4" s="2" t="s">
        <v>37</v>
      </c>
      <c r="E4" s="2" t="s">
        <v>38</v>
      </c>
      <c r="F4" s="2" t="s">
        <v>88</v>
      </c>
      <c r="G4" s="2" t="s">
        <v>89</v>
      </c>
      <c r="H4" s="2" t="s">
        <v>90</v>
      </c>
    </row>
    <row r="5" spans="2:9" x14ac:dyDescent="0.35">
      <c r="B5" s="2" t="s">
        <v>162</v>
      </c>
      <c r="C5" s="2"/>
      <c r="D5" s="2"/>
      <c r="E5" s="2"/>
      <c r="F5" s="2"/>
      <c r="G5" s="2"/>
      <c r="H5" s="2"/>
      <c r="I5" s="2"/>
    </row>
    <row r="6" spans="2:9" x14ac:dyDescent="0.35">
      <c r="B6" t="s">
        <v>51</v>
      </c>
      <c r="C6" s="57">
        <v>100</v>
      </c>
      <c r="D6" s="57">
        <v>103.4792347054254</v>
      </c>
      <c r="E6" s="57">
        <v>108.03099377097635</v>
      </c>
      <c r="F6" s="57">
        <v>113.18397204541907</v>
      </c>
      <c r="G6" s="57">
        <v>118.24158804352555</v>
      </c>
      <c r="H6" s="57">
        <v>124.34108129440656</v>
      </c>
      <c r="I6" s="2"/>
    </row>
    <row r="7" spans="2:9" x14ac:dyDescent="0.35">
      <c r="B7" t="s">
        <v>47</v>
      </c>
      <c r="C7" s="57">
        <v>100</v>
      </c>
      <c r="D7" s="57">
        <v>106.29810364406445</v>
      </c>
      <c r="E7" s="57">
        <v>112.2525948938227</v>
      </c>
      <c r="F7" s="57">
        <v>119.20356089065571</v>
      </c>
      <c r="G7" s="57">
        <v>126.69436097903396</v>
      </c>
      <c r="H7" s="57">
        <v>135.37850681997747</v>
      </c>
      <c r="I7" s="2"/>
    </row>
    <row r="8" spans="2:9" x14ac:dyDescent="0.35">
      <c r="B8" s="8" t="s">
        <v>62</v>
      </c>
      <c r="C8" s="57">
        <v>100</v>
      </c>
      <c r="D8" s="57">
        <v>102.95738615819781</v>
      </c>
      <c r="E8" s="57">
        <v>104.81245353209061</v>
      </c>
      <c r="F8" s="57">
        <v>106.32448824087007</v>
      </c>
      <c r="G8" s="57">
        <v>108.1221947996946</v>
      </c>
      <c r="H8" s="57">
        <v>110.11199717744556</v>
      </c>
      <c r="I8" s="2"/>
    </row>
    <row r="9" spans="2:9" x14ac:dyDescent="0.35">
      <c r="B9" s="8" t="s">
        <v>91</v>
      </c>
      <c r="C9" s="57">
        <v>100</v>
      </c>
      <c r="D9" s="57">
        <v>102.17415552771476</v>
      </c>
      <c r="E9" s="57">
        <v>104.39974187274386</v>
      </c>
      <c r="F9" s="57">
        <v>106.94369079141448</v>
      </c>
      <c r="G9" s="57">
        <v>109.51479968559933</v>
      </c>
      <c r="H9" s="57">
        <v>112.94513431352028</v>
      </c>
      <c r="I9" s="2"/>
    </row>
    <row r="10" spans="2:9" x14ac:dyDescent="0.35">
      <c r="B10" s="8" t="s">
        <v>170</v>
      </c>
      <c r="C10" s="57">
        <v>100</v>
      </c>
      <c r="D10" s="57">
        <v>103.39842127735905</v>
      </c>
      <c r="E10" s="57">
        <v>107.12647416416985</v>
      </c>
      <c r="F10" s="57">
        <v>111.39775239028373</v>
      </c>
      <c r="G10" s="57">
        <v>115.75012598697512</v>
      </c>
      <c r="H10" s="57">
        <v>121.08745481198241</v>
      </c>
      <c r="I10" s="2"/>
    </row>
    <row r="11" spans="2:9" x14ac:dyDescent="0.35">
      <c r="B11" s="8" t="s">
        <v>171</v>
      </c>
      <c r="C11" s="57">
        <v>100</v>
      </c>
      <c r="D11" s="57">
        <v>103.2112460154658</v>
      </c>
      <c r="E11" s="57">
        <v>106.14440403184238</v>
      </c>
      <c r="F11" s="57">
        <v>109.24465957621055</v>
      </c>
      <c r="G11" s="57">
        <v>112.51283272924546</v>
      </c>
      <c r="H11" s="57">
        <v>116.42947165397609</v>
      </c>
      <c r="I11" s="2"/>
    </row>
    <row r="12" spans="2:9" x14ac:dyDescent="0.35">
      <c r="B12" s="8"/>
      <c r="C12" s="34"/>
      <c r="D12" s="34"/>
      <c r="E12" s="34"/>
      <c r="F12" s="34"/>
      <c r="G12" s="34"/>
      <c r="H12" s="34"/>
      <c r="I12" s="2"/>
    </row>
    <row r="13" spans="2:9" x14ac:dyDescent="0.35">
      <c r="B13" s="42" t="s">
        <v>147</v>
      </c>
      <c r="C13" s="46"/>
      <c r="D13" s="46"/>
      <c r="E13" s="46"/>
      <c r="F13" s="46"/>
      <c r="G13" s="46"/>
      <c r="H13" s="46"/>
      <c r="I13" s="2"/>
    </row>
    <row r="14" spans="2:9" x14ac:dyDescent="0.35">
      <c r="B14" s="14" t="s">
        <v>172</v>
      </c>
      <c r="C14" s="46">
        <v>100</v>
      </c>
      <c r="D14" s="46">
        <v>100.52989664367075</v>
      </c>
      <c r="E14" s="46">
        <v>100.87158435195261</v>
      </c>
      <c r="F14" s="46">
        <v>101.16836072681508</v>
      </c>
      <c r="G14" s="46">
        <v>101.44039780784483</v>
      </c>
      <c r="H14" s="46">
        <v>101.65845248104986</v>
      </c>
      <c r="I14" s="2"/>
    </row>
    <row r="15" spans="2:9" x14ac:dyDescent="0.35">
      <c r="B15" s="14"/>
      <c r="C15" s="46"/>
      <c r="D15" s="46"/>
      <c r="E15" s="46"/>
      <c r="F15" s="46"/>
      <c r="G15" s="46"/>
      <c r="H15" s="46"/>
      <c r="I15" s="2"/>
    </row>
    <row r="16" spans="2:9" x14ac:dyDescent="0.35">
      <c r="B16" s="8"/>
      <c r="C16" s="48"/>
      <c r="D16" s="8"/>
      <c r="E16" s="8"/>
      <c r="F16" s="8"/>
      <c r="G16" s="8"/>
      <c r="H16" s="8"/>
      <c r="I16" s="2"/>
    </row>
    <row r="17" spans="2:9" x14ac:dyDescent="0.35">
      <c r="B17" s="8" t="s">
        <v>20</v>
      </c>
      <c r="C17" s="8"/>
      <c r="D17" s="8"/>
      <c r="E17" s="8"/>
      <c r="F17" s="8"/>
      <c r="G17" s="8"/>
      <c r="H17" s="8"/>
      <c r="I17" s="2"/>
    </row>
    <row r="18" spans="2:9" ht="28.5" customHeight="1" x14ac:dyDescent="0.35">
      <c r="B18" s="73" t="s">
        <v>173</v>
      </c>
      <c r="C18" s="73"/>
      <c r="D18" s="73"/>
      <c r="E18" s="73"/>
      <c r="F18" s="73"/>
      <c r="G18" s="73"/>
      <c r="H18" s="73"/>
      <c r="I18" s="8"/>
    </row>
    <row r="19" spans="2:9" ht="16" customHeight="1" x14ac:dyDescent="0.35">
      <c r="B19" s="8" t="s">
        <v>174</v>
      </c>
      <c r="C19" s="23"/>
      <c r="D19" s="23"/>
      <c r="E19" s="23"/>
      <c r="F19" s="23"/>
      <c r="G19" s="23"/>
      <c r="H19" s="23"/>
      <c r="I19" s="8"/>
    </row>
    <row r="20" spans="2:9" x14ac:dyDescent="0.35">
      <c r="B20" s="73" t="s">
        <v>112</v>
      </c>
      <c r="C20" s="73"/>
      <c r="D20" s="73"/>
      <c r="E20" s="73"/>
      <c r="F20" s="73"/>
      <c r="G20" s="73"/>
      <c r="H20" s="73"/>
      <c r="I20" s="8"/>
    </row>
    <row r="21" spans="2:9" x14ac:dyDescent="0.35">
      <c r="B21" s="8"/>
      <c r="C21" s="8"/>
      <c r="D21" s="8"/>
      <c r="E21" s="8"/>
      <c r="F21" s="8"/>
      <c r="G21" s="8"/>
      <c r="H21" s="8"/>
      <c r="I21" s="8"/>
    </row>
    <row r="22" spans="2:9" x14ac:dyDescent="0.35">
      <c r="B22" s="8"/>
      <c r="C22" s="8"/>
      <c r="D22" s="8"/>
      <c r="E22" s="8"/>
      <c r="F22" s="8"/>
      <c r="G22" s="8"/>
      <c r="H22" s="8"/>
      <c r="I22" s="8"/>
    </row>
    <row r="23" spans="2:9" x14ac:dyDescent="0.35">
      <c r="B23" s="8"/>
    </row>
    <row r="24" spans="2:9" x14ac:dyDescent="0.35">
      <c r="B24" s="53"/>
    </row>
    <row r="25" spans="2:9" x14ac:dyDescent="0.35">
      <c r="B25" s="53"/>
    </row>
    <row r="26" spans="2:9" x14ac:dyDescent="0.35">
      <c r="B26" s="53"/>
    </row>
    <row r="27" spans="2:9" x14ac:dyDescent="0.35">
      <c r="B27" s="53"/>
      <c r="C27" s="53"/>
      <c r="D27" s="53"/>
      <c r="E27" s="53"/>
      <c r="F27" s="53"/>
      <c r="G27" s="53"/>
      <c r="H27" s="53"/>
    </row>
    <row r="28" spans="2:9" x14ac:dyDescent="0.35">
      <c r="B28" s="53"/>
      <c r="C28" s="53"/>
      <c r="D28" s="53"/>
      <c r="E28" s="53"/>
      <c r="F28" s="53"/>
      <c r="G28" s="53"/>
      <c r="H28" s="53"/>
    </row>
    <row r="29" spans="2:9" x14ac:dyDescent="0.35">
      <c r="B29" s="53"/>
      <c r="C29" s="53"/>
      <c r="D29" s="53"/>
      <c r="E29" s="53"/>
      <c r="F29" s="53"/>
      <c r="G29" s="53"/>
      <c r="H29" s="53"/>
    </row>
    <row r="30" spans="2:9" x14ac:dyDescent="0.35">
      <c r="B30" s="53"/>
      <c r="C30" s="53"/>
      <c r="D30" s="53"/>
      <c r="E30" s="53"/>
      <c r="F30" s="53"/>
      <c r="G30" s="53"/>
      <c r="H30" s="53"/>
    </row>
    <row r="31" spans="2:9" x14ac:dyDescent="0.35">
      <c r="B31" s="53"/>
      <c r="C31" s="53"/>
      <c r="D31" s="53"/>
      <c r="E31" s="53"/>
      <c r="F31" s="53"/>
      <c r="G31" s="53"/>
      <c r="H31" s="53"/>
    </row>
    <row r="35" spans="2:10" x14ac:dyDescent="0.35">
      <c r="B35" s="8"/>
    </row>
    <row r="36" spans="2:10" x14ac:dyDescent="0.35">
      <c r="B36" s="8"/>
    </row>
    <row r="43" spans="2:10" x14ac:dyDescent="0.35">
      <c r="B43" s="27"/>
      <c r="C43" s="41"/>
      <c r="D43" s="41"/>
      <c r="E43" s="41"/>
      <c r="F43" s="41"/>
      <c r="G43" s="41"/>
      <c r="H43" s="41"/>
      <c r="I43" s="41"/>
      <c r="J43" s="41"/>
    </row>
    <row r="44" spans="2:10" x14ac:dyDescent="0.35">
      <c r="B44" s="27"/>
      <c r="C44" s="41"/>
      <c r="D44" s="41"/>
      <c r="E44" s="41"/>
      <c r="F44" s="41"/>
      <c r="G44" s="41"/>
      <c r="H44" s="41"/>
      <c r="I44" s="41"/>
      <c r="J44" s="41"/>
    </row>
    <row r="45" spans="2:10" x14ac:dyDescent="0.35">
      <c r="B45" s="41"/>
      <c r="C45" s="41"/>
      <c r="D45" s="41"/>
      <c r="E45" s="41"/>
      <c r="F45" s="41"/>
      <c r="G45" s="41"/>
      <c r="H45" s="41"/>
      <c r="I45" s="41"/>
      <c r="J45" s="41"/>
    </row>
  </sheetData>
  <mergeCells count="2">
    <mergeCell ref="B18:H18"/>
    <mergeCell ref="B20:H2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180AE-F32C-452E-BECE-82A2198AD2D5}">
  <dimension ref="B2:O40"/>
  <sheetViews>
    <sheetView workbookViewId="0"/>
  </sheetViews>
  <sheetFormatPr defaultRowHeight="14.5" x14ac:dyDescent="0.35"/>
  <cols>
    <col min="2" max="2" width="47.54296875" customWidth="1"/>
    <col min="3" max="12" width="14.1796875" customWidth="1"/>
    <col min="13" max="13" width="18.1796875" customWidth="1"/>
  </cols>
  <sheetData>
    <row r="2" spans="2:15" x14ac:dyDescent="0.35">
      <c r="B2" s="19" t="s">
        <v>214</v>
      </c>
    </row>
    <row r="4" spans="2:15" s="6" customFormat="1" ht="43.5" x14ac:dyDescent="0.35">
      <c r="C4" s="7" t="s">
        <v>46</v>
      </c>
      <c r="D4" s="7" t="s">
        <v>68</v>
      </c>
      <c r="E4" s="7" t="s">
        <v>74</v>
      </c>
      <c r="F4" s="7" t="s">
        <v>67</v>
      </c>
      <c r="G4" s="7" t="s">
        <v>69</v>
      </c>
      <c r="H4" s="7" t="s">
        <v>70</v>
      </c>
      <c r="I4" s="7" t="s">
        <v>48</v>
      </c>
      <c r="J4" s="7" t="s">
        <v>71</v>
      </c>
      <c r="K4" s="7" t="s">
        <v>72</v>
      </c>
      <c r="L4" s="7" t="s">
        <v>73</v>
      </c>
      <c r="M4" s="7" t="s">
        <v>240</v>
      </c>
    </row>
    <row r="5" spans="2:15" x14ac:dyDescent="0.35">
      <c r="B5" s="2" t="s">
        <v>83</v>
      </c>
    </row>
    <row r="6" spans="2:15" x14ac:dyDescent="0.35">
      <c r="B6" s="8" t="s">
        <v>77</v>
      </c>
      <c r="C6" s="1">
        <v>15330.129048899347</v>
      </c>
      <c r="D6" s="1">
        <v>8833.7363035223752</v>
      </c>
      <c r="E6" s="1">
        <v>3364.2689075339958</v>
      </c>
      <c r="F6" s="1">
        <v>2024.1862050492114</v>
      </c>
      <c r="G6" s="1">
        <v>1514.0736183717531</v>
      </c>
      <c r="H6" s="1">
        <v>2156.1046874977333</v>
      </c>
      <c r="I6" s="1">
        <v>4466.9756749233984</v>
      </c>
      <c r="J6" s="1">
        <v>1051.8298965268593</v>
      </c>
      <c r="K6" s="1">
        <v>2735.0159724394002</v>
      </c>
      <c r="L6" s="1">
        <v>-25.020547371199996</v>
      </c>
      <c r="M6" s="3">
        <f>SUM(C6:L6)</f>
        <v>41451.299767392884</v>
      </c>
      <c r="O6" s="8"/>
    </row>
    <row r="7" spans="2:15" x14ac:dyDescent="0.35">
      <c r="B7" s="8" t="s">
        <v>78</v>
      </c>
      <c r="C7" s="1">
        <v>16076.259313673279</v>
      </c>
      <c r="D7" s="1">
        <v>9375.4281834470585</v>
      </c>
      <c r="E7" s="1">
        <v>3273.377829656552</v>
      </c>
      <c r="F7" s="1">
        <v>1907.9496235591155</v>
      </c>
      <c r="G7" s="1">
        <v>1641.7271689518645</v>
      </c>
      <c r="H7" s="1">
        <v>2132.9927848479715</v>
      </c>
      <c r="I7" s="1">
        <v>4575.0377968592065</v>
      </c>
      <c r="J7" s="1">
        <v>1028.6714075845216</v>
      </c>
      <c r="K7" s="1">
        <v>2671.4933685995798</v>
      </c>
      <c r="L7" s="1">
        <v>42.098398843692053</v>
      </c>
      <c r="M7" s="3">
        <f t="shared" ref="M7:M9" si="0">SUM(C7:L7)</f>
        <v>42725.035876022841</v>
      </c>
      <c r="O7" s="8"/>
    </row>
    <row r="8" spans="2:15" x14ac:dyDescent="0.35">
      <c r="B8" s="8" t="s">
        <v>79</v>
      </c>
      <c r="C8" s="1">
        <v>16905.496999999999</v>
      </c>
      <c r="D8" s="1">
        <v>9920.1200000000008</v>
      </c>
      <c r="E8" s="1">
        <v>3226.8530000000001</v>
      </c>
      <c r="F8" s="1">
        <v>1973.731</v>
      </c>
      <c r="G8" s="1">
        <v>1729.14</v>
      </c>
      <c r="H8" s="1">
        <v>2154.029</v>
      </c>
      <c r="I8" s="1">
        <v>4704.1080000000002</v>
      </c>
      <c r="J8" s="1">
        <v>1069.636</v>
      </c>
      <c r="K8" s="1">
        <v>2823.1909999999998</v>
      </c>
      <c r="L8" s="1">
        <v>3.609</v>
      </c>
      <c r="M8" s="3">
        <f t="shared" si="0"/>
        <v>44509.913999999997</v>
      </c>
      <c r="O8" s="8"/>
    </row>
    <row r="9" spans="2:15" x14ac:dyDescent="0.35">
      <c r="B9" s="8" t="s">
        <v>80</v>
      </c>
      <c r="C9" s="1">
        <v>18628.784</v>
      </c>
      <c r="D9" s="1">
        <v>10383.986999999999</v>
      </c>
      <c r="E9" s="1">
        <v>3676.9490000000001</v>
      </c>
      <c r="F9" s="1">
        <v>2087.7930000000001</v>
      </c>
      <c r="G9" s="1">
        <v>1830.1849999999999</v>
      </c>
      <c r="H9" s="1">
        <v>2294.61</v>
      </c>
      <c r="I9" s="1">
        <v>5105.2330000000002</v>
      </c>
      <c r="J9" s="1">
        <v>943.774</v>
      </c>
      <c r="K9" s="1">
        <v>2912.3069999999998</v>
      </c>
      <c r="L9" s="1">
        <v>878.78499999999997</v>
      </c>
      <c r="M9" s="3">
        <f t="shared" si="0"/>
        <v>48742.406999999999</v>
      </c>
      <c r="O9" s="8"/>
    </row>
    <row r="11" spans="2:15" x14ac:dyDescent="0.35">
      <c r="B11" s="2" t="s">
        <v>82</v>
      </c>
    </row>
    <row r="12" spans="2:15" x14ac:dyDescent="0.35">
      <c r="B12" s="8" t="s">
        <v>81</v>
      </c>
      <c r="C12" s="1">
        <v>1723.287</v>
      </c>
      <c r="D12" s="1">
        <v>463.86700000000002</v>
      </c>
      <c r="E12" s="1">
        <v>450.096</v>
      </c>
      <c r="F12" s="1">
        <v>114.062</v>
      </c>
      <c r="G12" s="1">
        <v>101.045</v>
      </c>
      <c r="H12" s="1">
        <v>140.58099999999999</v>
      </c>
      <c r="I12" s="1">
        <v>401.125</v>
      </c>
      <c r="J12" s="1">
        <v>-125.86199999999999</v>
      </c>
      <c r="K12" s="1">
        <v>89.116</v>
      </c>
      <c r="L12" s="1">
        <v>875.17600000000004</v>
      </c>
      <c r="M12" s="3">
        <v>4232.4930000000022</v>
      </c>
    </row>
    <row r="13" spans="2:15" x14ac:dyDescent="0.35">
      <c r="B13" t="s">
        <v>75</v>
      </c>
      <c r="C13" s="17">
        <v>0.10193648846880987</v>
      </c>
      <c r="D13" s="17">
        <v>4.676022064249219E-2</v>
      </c>
      <c r="E13" s="17">
        <v>0.1394845070413806</v>
      </c>
      <c r="F13" s="17">
        <v>5.7790043324039697E-2</v>
      </c>
      <c r="G13" s="17">
        <v>5.8436563840984501E-2</v>
      </c>
      <c r="H13" s="17">
        <v>6.5264209534783513E-2</v>
      </c>
      <c r="I13" s="17">
        <v>8.5271214011243046E-2</v>
      </c>
      <c r="J13" s="17">
        <v>-0.11766806651982542</v>
      </c>
      <c r="K13" s="17">
        <v>3.1565699947329051E-2</v>
      </c>
      <c r="L13" s="17"/>
      <c r="M13" s="69">
        <v>9.5091017250673593E-2</v>
      </c>
    </row>
    <row r="14" spans="2:15" ht="29" x14ac:dyDescent="0.35">
      <c r="B14" s="6" t="s">
        <v>76</v>
      </c>
      <c r="C14" s="17">
        <v>0.1058236663882981</v>
      </c>
      <c r="D14" s="17">
        <v>0.11957096904473663</v>
      </c>
      <c r="E14" s="17">
        <v>-2.8224177685231777E-2</v>
      </c>
      <c r="F14" s="17">
        <v>7.014374495436182E-2</v>
      </c>
      <c r="G14" s="17">
        <v>0.10932383410141466</v>
      </c>
      <c r="H14" s="17">
        <v>1.9821865349539003E-2</v>
      </c>
      <c r="I14" s="17">
        <v>5.7219573901987175E-2</v>
      </c>
      <c r="J14" s="17">
        <v>8.1231489132644663E-2</v>
      </c>
      <c r="K14" s="17">
        <v>0.11679206818480359</v>
      </c>
      <c r="L14" s="17"/>
      <c r="M14" s="69">
        <v>8.529708910630962E-2</v>
      </c>
    </row>
    <row r="17" spans="2:5" x14ac:dyDescent="0.35">
      <c r="B17" s="8" t="s">
        <v>20</v>
      </c>
    </row>
    <row r="18" spans="2:5" x14ac:dyDescent="0.35">
      <c r="B18" s="8" t="s">
        <v>239</v>
      </c>
    </row>
    <row r="19" spans="2:5" x14ac:dyDescent="0.35">
      <c r="B19" s="8" t="s">
        <v>84</v>
      </c>
    </row>
    <row r="30" spans="2:5" x14ac:dyDescent="0.35">
      <c r="C30" s="1"/>
      <c r="D30" s="18"/>
      <c r="E30" s="18"/>
    </row>
    <row r="31" spans="2:5" x14ac:dyDescent="0.35">
      <c r="C31" s="1"/>
      <c r="D31" s="18"/>
      <c r="E31" s="18"/>
    </row>
    <row r="32" spans="2:5" x14ac:dyDescent="0.35">
      <c r="C32" s="1"/>
      <c r="D32" s="18"/>
      <c r="E32" s="18"/>
    </row>
    <row r="33" spans="2:5" x14ac:dyDescent="0.35">
      <c r="C33" s="1"/>
      <c r="D33" s="18"/>
      <c r="E33" s="18"/>
    </row>
    <row r="34" spans="2:5" x14ac:dyDescent="0.35">
      <c r="C34" s="1"/>
      <c r="D34" s="18"/>
      <c r="E34" s="18"/>
    </row>
    <row r="35" spans="2:5" x14ac:dyDescent="0.35">
      <c r="C35" s="1"/>
      <c r="D35" s="18"/>
      <c r="E35" s="18"/>
    </row>
    <row r="36" spans="2:5" x14ac:dyDescent="0.35">
      <c r="C36" s="1"/>
      <c r="D36" s="18"/>
      <c r="E36" s="18"/>
    </row>
    <row r="37" spans="2:5" x14ac:dyDescent="0.35">
      <c r="C37" s="1"/>
      <c r="D37" s="18"/>
      <c r="E37" s="18"/>
    </row>
    <row r="38" spans="2:5" x14ac:dyDescent="0.35">
      <c r="C38" s="1"/>
      <c r="D38" s="18"/>
      <c r="E38" s="18"/>
    </row>
    <row r="39" spans="2:5" x14ac:dyDescent="0.35">
      <c r="C39" s="1"/>
      <c r="D39" s="18"/>
      <c r="E39" s="18"/>
    </row>
    <row r="40" spans="2:5" x14ac:dyDescent="0.35">
      <c r="B40" s="2"/>
      <c r="C40" s="4"/>
      <c r="D40" s="70"/>
      <c r="E40" s="70"/>
    </row>
  </sheetData>
  <sortState ref="B30:E39">
    <sortCondition descending="1" ref="C30:C39"/>
  </sortState>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0E9F1-DDFE-4058-A562-86414653D435}">
  <dimension ref="A2:Q25"/>
  <sheetViews>
    <sheetView workbookViewId="0"/>
  </sheetViews>
  <sheetFormatPr defaultRowHeight="14.5" x14ac:dyDescent="0.35"/>
  <cols>
    <col min="3" max="7" width="21.7265625" customWidth="1"/>
  </cols>
  <sheetData>
    <row r="2" spans="1:17" x14ac:dyDescent="0.35">
      <c r="A2" s="52"/>
      <c r="B2" s="19" t="s">
        <v>238</v>
      </c>
    </row>
    <row r="3" spans="1:17" x14ac:dyDescent="0.35">
      <c r="P3" s="8"/>
      <c r="Q3" s="8"/>
    </row>
    <row r="4" spans="1:17" s="6" customFormat="1" ht="58" x14ac:dyDescent="0.35">
      <c r="C4" s="11" t="s">
        <v>176</v>
      </c>
      <c r="D4" s="23" t="s">
        <v>177</v>
      </c>
      <c r="E4" s="11" t="s">
        <v>175</v>
      </c>
      <c r="F4" s="11" t="s">
        <v>179</v>
      </c>
      <c r="G4" s="23" t="s">
        <v>180</v>
      </c>
      <c r="O4" s="11"/>
    </row>
    <row r="5" spans="1:17" x14ac:dyDescent="0.35">
      <c r="B5" s="8" t="s">
        <v>25</v>
      </c>
      <c r="C5" s="16">
        <v>1413.84</v>
      </c>
      <c r="D5" s="50">
        <v>1175</v>
      </c>
      <c r="E5" s="49">
        <v>0.78761585949457436</v>
      </c>
      <c r="F5" s="16">
        <f>C5/E5</f>
        <v>1795.0882818780256</v>
      </c>
      <c r="G5" s="16">
        <f>D5/E5</f>
        <v>1491.8440072474116</v>
      </c>
      <c r="H5" s="22"/>
      <c r="I5" s="22"/>
      <c r="J5" s="22"/>
    </row>
    <row r="6" spans="1:17" x14ac:dyDescent="0.35">
      <c r="B6" t="s">
        <v>26</v>
      </c>
      <c r="C6" s="16">
        <v>1439.22</v>
      </c>
      <c r="D6" s="16">
        <v>1194.5</v>
      </c>
      <c r="E6" s="49">
        <v>0.81527092658587641</v>
      </c>
      <c r="F6" s="16">
        <f t="shared" ref="F6:F17" si="0">C6/E6</f>
        <v>1765.3272710545996</v>
      </c>
      <c r="G6" s="16">
        <f t="shared" ref="G6:G17" si="1">D6/E6</f>
        <v>1465.1571165455728</v>
      </c>
      <c r="O6" s="8"/>
    </row>
    <row r="7" spans="1:17" x14ac:dyDescent="0.35">
      <c r="B7" s="8" t="s">
        <v>27</v>
      </c>
      <c r="C7" s="16">
        <v>1439.33</v>
      </c>
      <c r="D7" s="16">
        <v>1195.79</v>
      </c>
      <c r="E7" s="49">
        <v>0.85033201613157217</v>
      </c>
      <c r="F7" s="16">
        <f t="shared" si="0"/>
        <v>1692.6682433386018</v>
      </c>
      <c r="G7" s="16">
        <f t="shared" si="1"/>
        <v>1406.2624684414741</v>
      </c>
    </row>
    <row r="8" spans="1:17" x14ac:dyDescent="0.35">
      <c r="B8" t="s">
        <v>28</v>
      </c>
      <c r="C8" s="16">
        <v>1444.13</v>
      </c>
      <c r="D8" s="16">
        <v>1200.8800000000001</v>
      </c>
      <c r="E8" s="49">
        <v>0.8728983102030281</v>
      </c>
      <c r="F8" s="16">
        <f t="shared" si="0"/>
        <v>1654.4080600455152</v>
      </c>
      <c r="G8" s="16">
        <f t="shared" si="1"/>
        <v>1375.7387154532198</v>
      </c>
    </row>
    <row r="9" spans="1:17" x14ac:dyDescent="0.35">
      <c r="B9" t="s">
        <v>29</v>
      </c>
      <c r="C9" s="16">
        <v>1455.6</v>
      </c>
      <c r="D9" s="16">
        <v>1044.55</v>
      </c>
      <c r="E9" s="49">
        <v>0.8930127272356575</v>
      </c>
      <c r="F9" s="16">
        <f t="shared" si="0"/>
        <v>1629.9879672553436</v>
      </c>
      <c r="G9" s="16">
        <f t="shared" si="1"/>
        <v>1169.6921758701353</v>
      </c>
    </row>
    <row r="10" spans="1:17" x14ac:dyDescent="0.35">
      <c r="B10" t="s">
        <v>30</v>
      </c>
      <c r="C10" s="16">
        <v>1467.98</v>
      </c>
      <c r="D10" s="16">
        <v>1051.3499999999999</v>
      </c>
      <c r="E10" s="49">
        <v>0.90239604562106002</v>
      </c>
      <c r="F10" s="16">
        <f t="shared" si="0"/>
        <v>1626.7580150904646</v>
      </c>
      <c r="G10" s="16">
        <f t="shared" si="1"/>
        <v>1165.0649458203518</v>
      </c>
    </row>
    <row r="11" spans="1:17" x14ac:dyDescent="0.35">
      <c r="B11" t="s">
        <v>31</v>
      </c>
      <c r="C11" s="16">
        <v>1483.58</v>
      </c>
      <c r="D11" s="16">
        <v>1078.01</v>
      </c>
      <c r="E11" s="49">
        <v>0.90331061079872998</v>
      </c>
      <c r="F11" s="16">
        <f t="shared" si="0"/>
        <v>1642.3807960012571</v>
      </c>
      <c r="G11" s="16">
        <f t="shared" si="1"/>
        <v>1193.3990225652242</v>
      </c>
      <c r="O11" s="8"/>
    </row>
    <row r="12" spans="1:17" x14ac:dyDescent="0.35">
      <c r="B12" s="8" t="s">
        <v>32</v>
      </c>
      <c r="C12" s="16">
        <v>1530</v>
      </c>
      <c r="D12" s="16">
        <v>1128.0999999999999</v>
      </c>
      <c r="E12" s="49">
        <v>0.91331441953904002</v>
      </c>
      <c r="F12" s="16">
        <f t="shared" si="0"/>
        <v>1675.2171730434388</v>
      </c>
      <c r="G12" s="16">
        <f t="shared" si="1"/>
        <v>1235.1715639936624</v>
      </c>
    </row>
    <row r="13" spans="1:17" x14ac:dyDescent="0.35">
      <c r="B13" t="s">
        <v>33</v>
      </c>
      <c r="C13" s="16">
        <v>1590.55</v>
      </c>
      <c r="D13" s="16">
        <v>1185.3699999999999</v>
      </c>
      <c r="E13" s="49">
        <v>0.93911478455127995</v>
      </c>
      <c r="F13" s="16">
        <f t="shared" si="0"/>
        <v>1693.6694280241616</v>
      </c>
      <c r="G13" s="16">
        <f t="shared" si="1"/>
        <v>1262.2205714356671</v>
      </c>
    </row>
    <row r="14" spans="1:17" x14ac:dyDescent="0.35">
      <c r="B14" t="s">
        <v>34</v>
      </c>
      <c r="C14" s="16">
        <v>1671.46</v>
      </c>
      <c r="D14" s="16">
        <v>1257.6300000000001</v>
      </c>
      <c r="E14" s="49">
        <v>0.96041001353206001</v>
      </c>
      <c r="F14" s="16">
        <f t="shared" si="0"/>
        <v>1740.3608630161414</v>
      </c>
      <c r="G14" s="16">
        <f t="shared" si="1"/>
        <v>1309.4719778845979</v>
      </c>
    </row>
    <row r="15" spans="1:17" x14ac:dyDescent="0.35">
      <c r="B15" t="s">
        <v>35</v>
      </c>
      <c r="C15" s="16">
        <v>1749.88</v>
      </c>
      <c r="D15" s="16">
        <v>1327.01</v>
      </c>
      <c r="E15" s="49">
        <v>0.97711436599597001</v>
      </c>
      <c r="F15" s="16">
        <f t="shared" si="0"/>
        <v>1790.8650828363907</v>
      </c>
      <c r="G15" s="16">
        <f t="shared" si="1"/>
        <v>1358.090768266806</v>
      </c>
    </row>
    <row r="16" spans="1:17" x14ac:dyDescent="0.35">
      <c r="B16" t="s">
        <v>37</v>
      </c>
      <c r="C16" s="16">
        <v>1817.67</v>
      </c>
      <c r="D16" s="16">
        <v>1385.35</v>
      </c>
      <c r="E16" s="49">
        <v>0.98343132733149996</v>
      </c>
      <c r="F16" s="16">
        <f t="shared" si="0"/>
        <v>1848.2937745456738</v>
      </c>
      <c r="G16" s="16">
        <f t="shared" si="1"/>
        <v>1408.6901255821183</v>
      </c>
    </row>
    <row r="17" spans="2:7" x14ac:dyDescent="0.35">
      <c r="B17" t="s">
        <v>38</v>
      </c>
      <c r="C17" s="16">
        <v>1898.4774275040979</v>
      </c>
      <c r="D17" s="16">
        <v>1428.3569800852913</v>
      </c>
      <c r="E17" s="49">
        <v>1</v>
      </c>
      <c r="F17" s="16">
        <f t="shared" si="0"/>
        <v>1898.4774275040979</v>
      </c>
      <c r="G17" s="16">
        <f t="shared" si="1"/>
        <v>1428.3569800852913</v>
      </c>
    </row>
    <row r="20" spans="2:7" x14ac:dyDescent="0.35">
      <c r="B20" s="8" t="s">
        <v>20</v>
      </c>
    </row>
    <row r="21" spans="2:7" ht="58" customHeight="1" x14ac:dyDescent="0.35">
      <c r="B21" s="73" t="s">
        <v>182</v>
      </c>
      <c r="C21" s="73"/>
      <c r="D21" s="73"/>
      <c r="E21" s="73"/>
      <c r="F21" s="73"/>
      <c r="G21" s="73"/>
    </row>
    <row r="22" spans="2:7" x14ac:dyDescent="0.35">
      <c r="B22" s="79" t="s">
        <v>178</v>
      </c>
      <c r="C22" s="79"/>
      <c r="D22" s="79"/>
      <c r="E22" s="79"/>
      <c r="F22" s="79"/>
      <c r="G22" s="79"/>
    </row>
    <row r="23" spans="2:7" x14ac:dyDescent="0.35">
      <c r="B23" s="79" t="s">
        <v>39</v>
      </c>
      <c r="C23" s="79"/>
      <c r="D23" s="79"/>
      <c r="E23" s="79"/>
      <c r="F23" s="79"/>
      <c r="G23" s="79"/>
    </row>
    <row r="24" spans="2:7" x14ac:dyDescent="0.35">
      <c r="B24" s="79" t="s">
        <v>40</v>
      </c>
      <c r="C24" s="79"/>
      <c r="D24" s="79"/>
      <c r="E24" s="79"/>
      <c r="F24" s="79"/>
      <c r="G24" s="79"/>
    </row>
    <row r="25" spans="2:7" x14ac:dyDescent="0.35">
      <c r="B25" s="8" t="s">
        <v>181</v>
      </c>
      <c r="C25" s="8"/>
    </row>
  </sheetData>
  <mergeCells count="4">
    <mergeCell ref="B21:G21"/>
    <mergeCell ref="B22:G22"/>
    <mergeCell ref="B23:G23"/>
    <mergeCell ref="B24:G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EF30F-BDCB-4A3D-839A-55AE5804388B}">
  <dimension ref="B2:H19"/>
  <sheetViews>
    <sheetView workbookViewId="0">
      <selection activeCell="H18" sqref="H18"/>
    </sheetView>
  </sheetViews>
  <sheetFormatPr defaultRowHeight="14.5" x14ac:dyDescent="0.35"/>
  <cols>
    <col min="3" max="6" width="18.81640625" customWidth="1"/>
  </cols>
  <sheetData>
    <row r="2" spans="2:8" x14ac:dyDescent="0.35">
      <c r="B2" s="19" t="s">
        <v>230</v>
      </c>
    </row>
    <row r="4" spans="2:8" s="6" customFormat="1" ht="29" x14ac:dyDescent="0.35">
      <c r="C4" s="11" t="s">
        <v>21</v>
      </c>
      <c r="D4" s="11" t="s">
        <v>22</v>
      </c>
      <c r="E4" s="6" t="s">
        <v>23</v>
      </c>
      <c r="F4" s="11" t="s">
        <v>24</v>
      </c>
      <c r="G4" s="11"/>
      <c r="H4" s="11"/>
    </row>
    <row r="5" spans="2:8" x14ac:dyDescent="0.35">
      <c r="B5" s="8" t="s">
        <v>25</v>
      </c>
      <c r="C5">
        <v>100</v>
      </c>
      <c r="D5">
        <v>100</v>
      </c>
      <c r="E5">
        <v>100</v>
      </c>
      <c r="F5">
        <v>100</v>
      </c>
    </row>
    <row r="6" spans="2:8" x14ac:dyDescent="0.35">
      <c r="B6" s="8" t="s">
        <v>26</v>
      </c>
      <c r="C6">
        <v>94.926153355991332</v>
      </c>
      <c r="D6">
        <v>94.121950835146976</v>
      </c>
      <c r="E6">
        <v>96.816404632387588</v>
      </c>
      <c r="F6">
        <v>96.464084798849882</v>
      </c>
    </row>
    <row r="7" spans="2:8" x14ac:dyDescent="0.35">
      <c r="B7" s="8" t="s">
        <v>27</v>
      </c>
      <c r="C7">
        <v>88.305107423188232</v>
      </c>
      <c r="D7">
        <v>86.790867354815035</v>
      </c>
      <c r="E7">
        <v>96.513859217140066</v>
      </c>
      <c r="F7">
        <v>95.729905686711831</v>
      </c>
    </row>
    <row r="8" spans="2:8" x14ac:dyDescent="0.35">
      <c r="B8" s="8" t="s">
        <v>28</v>
      </c>
      <c r="C8">
        <v>84.453193355996945</v>
      </c>
      <c r="D8">
        <v>82.404178849701395</v>
      </c>
      <c r="E8">
        <v>96.339897206860144</v>
      </c>
      <c r="F8">
        <v>95.236901506963093</v>
      </c>
    </row>
    <row r="9" spans="2:8" x14ac:dyDescent="0.35">
      <c r="B9" s="8" t="s">
        <v>29</v>
      </c>
      <c r="C9">
        <v>83.058685635428688</v>
      </c>
      <c r="D9">
        <v>80.482576384044179</v>
      </c>
      <c r="E9">
        <v>98.696177220354656</v>
      </c>
      <c r="F9">
        <v>97.302063923308637</v>
      </c>
    </row>
    <row r="10" spans="2:8" x14ac:dyDescent="0.35">
      <c r="B10" s="8" t="s">
        <v>30</v>
      </c>
      <c r="C10">
        <v>81.390447345846468</v>
      </c>
      <c r="D10">
        <v>78.211053183248993</v>
      </c>
      <c r="E10">
        <v>96.021241892079317</v>
      </c>
      <c r="F10">
        <v>94.370267160882634</v>
      </c>
    </row>
    <row r="11" spans="2:8" x14ac:dyDescent="0.35">
      <c r="B11" s="8" t="s">
        <v>31</v>
      </c>
      <c r="C11">
        <v>81.03355787170527</v>
      </c>
      <c r="D11">
        <v>77.19909404720498</v>
      </c>
      <c r="E11">
        <v>91.112391884852599</v>
      </c>
      <c r="F11">
        <v>89.342114595046979</v>
      </c>
    </row>
    <row r="12" spans="2:8" x14ac:dyDescent="0.35">
      <c r="B12" s="8" t="s">
        <v>32</v>
      </c>
      <c r="C12">
        <v>79.535234109134322</v>
      </c>
      <c r="D12">
        <v>75.110376643255904</v>
      </c>
      <c r="E12">
        <v>89.926057866353219</v>
      </c>
      <c r="F12">
        <v>87.780472935913977</v>
      </c>
    </row>
    <row r="13" spans="2:8" x14ac:dyDescent="0.35">
      <c r="B13" s="8" t="s">
        <v>33</v>
      </c>
      <c r="C13">
        <v>79.266819881116717</v>
      </c>
      <c r="D13">
        <v>74.383468826548977</v>
      </c>
      <c r="E13">
        <v>91.105659945009123</v>
      </c>
      <c r="F13">
        <v>88.590022942279788</v>
      </c>
    </row>
    <row r="14" spans="2:8" x14ac:dyDescent="0.35">
      <c r="B14" s="8" t="s">
        <v>34</v>
      </c>
      <c r="C14">
        <v>80.290190917839553</v>
      </c>
      <c r="D14">
        <v>74.861139804690254</v>
      </c>
      <c r="E14">
        <v>91.424093518643289</v>
      </c>
      <c r="F14">
        <v>88.518248216877552</v>
      </c>
    </row>
    <row r="15" spans="2:8" x14ac:dyDescent="0.35">
      <c r="B15" s="8" t="s">
        <v>35</v>
      </c>
      <c r="C15">
        <v>82.157400809757192</v>
      </c>
      <c r="D15">
        <v>75.906657647825526</v>
      </c>
      <c r="E15">
        <v>93.929641158302672</v>
      </c>
      <c r="F15">
        <v>90.533178243127495</v>
      </c>
    </row>
    <row r="18" spans="2:6" ht="46.5" customHeight="1" x14ac:dyDescent="0.35">
      <c r="B18" s="71" t="s">
        <v>36</v>
      </c>
      <c r="C18" s="71"/>
      <c r="D18" s="71"/>
      <c r="E18" s="71"/>
      <c r="F18" s="71"/>
    </row>
    <row r="19" spans="2:6" ht="30" customHeight="1" x14ac:dyDescent="0.35">
      <c r="B19" s="71" t="s">
        <v>231</v>
      </c>
      <c r="C19" s="71"/>
      <c r="D19" s="71"/>
      <c r="E19" s="71"/>
      <c r="F19" s="71"/>
    </row>
  </sheetData>
  <mergeCells count="2">
    <mergeCell ref="B18:F18"/>
    <mergeCell ref="B19:F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51DE9-4773-4062-901F-0FB37BD4E5E7}">
  <dimension ref="B2:F37"/>
  <sheetViews>
    <sheetView workbookViewId="0"/>
  </sheetViews>
  <sheetFormatPr defaultRowHeight="14.5" x14ac:dyDescent="0.35"/>
  <cols>
    <col min="2" max="2" width="44.54296875" style="63" customWidth="1"/>
    <col min="3" max="3" width="24.81640625" customWidth="1"/>
    <col min="4" max="5" width="13.453125" customWidth="1"/>
    <col min="6" max="6" width="30.81640625" customWidth="1"/>
    <col min="7" max="8" width="10.81640625" bestFit="1" customWidth="1"/>
  </cols>
  <sheetData>
    <row r="2" spans="2:5" x14ac:dyDescent="0.35">
      <c r="B2" s="21" t="s">
        <v>215</v>
      </c>
    </row>
    <row r="4" spans="2:5" s="63" customFormat="1" ht="29" x14ac:dyDescent="0.35">
      <c r="C4" s="62" t="s">
        <v>216</v>
      </c>
      <c r="D4" s="60"/>
      <c r="E4" s="60"/>
    </row>
    <row r="5" spans="2:5" x14ac:dyDescent="0.35">
      <c r="B5" s="63" t="s">
        <v>217</v>
      </c>
      <c r="C5" s="10">
        <v>3.1812544820173447</v>
      </c>
      <c r="D5" s="31"/>
      <c r="E5" s="31"/>
    </row>
    <row r="6" spans="2:5" x14ac:dyDescent="0.35">
      <c r="B6" s="63" t="s">
        <v>218</v>
      </c>
      <c r="C6" s="10">
        <v>0.69769263005680671</v>
      </c>
      <c r="D6" s="31"/>
      <c r="E6" s="31"/>
    </row>
    <row r="7" spans="2:5" x14ac:dyDescent="0.35">
      <c r="B7" s="63" t="s">
        <v>219</v>
      </c>
      <c r="C7" s="10">
        <v>2.471711834065895</v>
      </c>
      <c r="D7" s="31"/>
      <c r="E7" s="31"/>
    </row>
    <row r="8" spans="2:5" x14ac:dyDescent="0.35">
      <c r="B8" s="63" t="s">
        <v>220</v>
      </c>
      <c r="C8" s="10">
        <v>0.51224263802471826</v>
      </c>
      <c r="D8" s="31"/>
      <c r="E8" s="31"/>
    </row>
    <row r="9" spans="2:5" x14ac:dyDescent="0.35">
      <c r="B9" s="63" t="s">
        <v>221</v>
      </c>
      <c r="C9" s="10">
        <v>2.1377279065762376</v>
      </c>
      <c r="D9" s="31"/>
      <c r="E9" s="31"/>
    </row>
    <row r="10" spans="2:5" x14ac:dyDescent="0.35">
      <c r="B10" s="63" t="s">
        <v>222</v>
      </c>
      <c r="C10" s="10">
        <v>0.68303506740752917</v>
      </c>
      <c r="D10" s="31"/>
      <c r="E10" s="31"/>
    </row>
    <row r="11" spans="2:5" x14ac:dyDescent="0.35">
      <c r="B11" s="62" t="s">
        <v>53</v>
      </c>
      <c r="C11" s="67">
        <v>9.6836645581485339</v>
      </c>
      <c r="D11" s="31"/>
      <c r="E11" s="31"/>
    </row>
    <row r="12" spans="2:5" x14ac:dyDescent="0.35">
      <c r="B12" s="60" t="s">
        <v>223</v>
      </c>
      <c r="C12" s="30">
        <v>4.5534094949999995</v>
      </c>
      <c r="D12" s="31"/>
      <c r="E12" s="31"/>
    </row>
    <row r="13" spans="2:5" x14ac:dyDescent="0.35">
      <c r="B13" s="60" t="s">
        <v>224</v>
      </c>
      <c r="C13" s="30">
        <v>1.768696077</v>
      </c>
      <c r="D13" s="31"/>
      <c r="E13" s="31"/>
    </row>
    <row r="14" spans="2:5" x14ac:dyDescent="0.35">
      <c r="B14" s="60" t="s">
        <v>225</v>
      </c>
      <c r="C14" s="30">
        <v>1.415119</v>
      </c>
      <c r="D14" s="31"/>
      <c r="E14" s="31"/>
    </row>
    <row r="15" spans="2:5" x14ac:dyDescent="0.35">
      <c r="B15" s="60" t="s">
        <v>226</v>
      </c>
      <c r="C15" s="30">
        <v>0.79902949203999996</v>
      </c>
      <c r="D15" s="31"/>
      <c r="E15" s="31"/>
    </row>
    <row r="16" spans="2:5" ht="29" x14ac:dyDescent="0.35">
      <c r="B16" s="60" t="s">
        <v>228</v>
      </c>
      <c r="C16" s="30">
        <v>1.2755672890421093</v>
      </c>
      <c r="D16" s="31"/>
      <c r="E16" s="31"/>
    </row>
    <row r="17" spans="2:6" x14ac:dyDescent="0.35">
      <c r="B17" s="81" t="s">
        <v>102</v>
      </c>
      <c r="C17" s="30">
        <v>0.56609075339663006</v>
      </c>
      <c r="D17" s="31"/>
      <c r="E17" s="31"/>
    </row>
    <row r="18" spans="2:6" x14ac:dyDescent="0.35">
      <c r="B18" s="62" t="s">
        <v>61</v>
      </c>
      <c r="C18" s="67">
        <v>10.377912106478739</v>
      </c>
      <c r="D18" s="66"/>
      <c r="E18" s="31"/>
    </row>
    <row r="19" spans="2:6" x14ac:dyDescent="0.35">
      <c r="B19" s="62" t="s">
        <v>227</v>
      </c>
      <c r="C19" s="67">
        <v>0.69424754833020597</v>
      </c>
      <c r="D19" s="31"/>
      <c r="E19" s="31"/>
      <c r="F19" s="3"/>
    </row>
    <row r="20" spans="2:6" x14ac:dyDescent="0.35">
      <c r="B20" s="60"/>
      <c r="C20" s="1"/>
      <c r="D20" s="31"/>
      <c r="E20" s="31"/>
    </row>
    <row r="21" spans="2:6" x14ac:dyDescent="0.35">
      <c r="D21" s="3"/>
      <c r="E21" s="64"/>
    </row>
    <row r="22" spans="2:6" x14ac:dyDescent="0.35">
      <c r="B22" s="60" t="s">
        <v>20</v>
      </c>
    </row>
    <row r="23" spans="2:6" ht="30.75" customHeight="1" x14ac:dyDescent="0.35">
      <c r="B23" s="72" t="s">
        <v>103</v>
      </c>
      <c r="C23" s="72"/>
      <c r="D23" s="72"/>
      <c r="E23" s="72"/>
    </row>
    <row r="24" spans="2:6" ht="44.5" customHeight="1" x14ac:dyDescent="0.35">
      <c r="B24" s="72" t="s">
        <v>229</v>
      </c>
      <c r="C24" s="72"/>
      <c r="D24" s="72"/>
      <c r="E24" s="72"/>
    </row>
    <row r="25" spans="2:6" ht="13.5" customHeight="1" x14ac:dyDescent="0.35">
      <c r="B25" s="61"/>
      <c r="C25" s="61"/>
      <c r="D25" s="61"/>
      <c r="E25" s="61"/>
    </row>
    <row r="26" spans="2:6" x14ac:dyDescent="0.35">
      <c r="B26"/>
    </row>
    <row r="27" spans="2:6" x14ac:dyDescent="0.35">
      <c r="B27"/>
    </row>
    <row r="28" spans="2:6" x14ac:dyDescent="0.35">
      <c r="B28"/>
    </row>
    <row r="29" spans="2:6" x14ac:dyDescent="0.35">
      <c r="B29"/>
    </row>
    <row r="30" spans="2:6" x14ac:dyDescent="0.35">
      <c r="B30"/>
    </row>
    <row r="31" spans="2:6" x14ac:dyDescent="0.35">
      <c r="B31"/>
    </row>
    <row r="32" spans="2:6" x14ac:dyDescent="0.35">
      <c r="B32"/>
    </row>
    <row r="33" spans="2:2" x14ac:dyDescent="0.35">
      <c r="B33"/>
    </row>
    <row r="34" spans="2:2" x14ac:dyDescent="0.35">
      <c r="B34"/>
    </row>
    <row r="35" spans="2:2" x14ac:dyDescent="0.35">
      <c r="B35"/>
    </row>
    <row r="36" spans="2:2" x14ac:dyDescent="0.35">
      <c r="B36"/>
    </row>
    <row r="37" spans="2:2" x14ac:dyDescent="0.35">
      <c r="B37"/>
    </row>
  </sheetData>
  <mergeCells count="2">
    <mergeCell ref="B23:E23"/>
    <mergeCell ref="B24:E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7BAC-E407-4EA6-8D63-83E0C215AC37}">
  <dimension ref="B2:F30"/>
  <sheetViews>
    <sheetView workbookViewId="0"/>
  </sheetViews>
  <sheetFormatPr defaultRowHeight="14.5" x14ac:dyDescent="0.35"/>
  <cols>
    <col min="2" max="2" width="44.54296875" style="22" customWidth="1"/>
    <col min="3" max="5" width="13.453125" customWidth="1"/>
    <col min="6" max="6" width="30.81640625" customWidth="1"/>
    <col min="7" max="8" width="10.81640625" bestFit="1" customWidth="1"/>
  </cols>
  <sheetData>
    <row r="2" spans="2:6" x14ac:dyDescent="0.35">
      <c r="B2" s="19" t="s">
        <v>232</v>
      </c>
    </row>
    <row r="4" spans="2:6" s="22" customFormat="1" ht="29" x14ac:dyDescent="0.35">
      <c r="C4" s="7" t="s">
        <v>37</v>
      </c>
      <c r="D4" s="7" t="s">
        <v>38</v>
      </c>
      <c r="E4" s="24" t="s">
        <v>106</v>
      </c>
    </row>
    <row r="5" spans="2:6" x14ac:dyDescent="0.35">
      <c r="B5" s="22" t="s">
        <v>54</v>
      </c>
      <c r="C5" s="1">
        <v>6862.9015841647652</v>
      </c>
      <c r="D5" s="1">
        <v>3233.3530400126601</v>
      </c>
      <c r="E5" s="15">
        <v>2298.1653789572701</v>
      </c>
    </row>
    <row r="6" spans="2:6" x14ac:dyDescent="0.35">
      <c r="B6" s="22" t="s">
        <v>55</v>
      </c>
      <c r="C6" s="1">
        <v>2820.7629739837666</v>
      </c>
      <c r="D6" s="1">
        <v>1235.6888822159401</v>
      </c>
      <c r="E6" s="15">
        <v>866.02665011464205</v>
      </c>
    </row>
    <row r="7" spans="2:6" x14ac:dyDescent="0.35">
      <c r="B7" s="7" t="s">
        <v>53</v>
      </c>
      <c r="C7" s="4">
        <v>9683.66455814853</v>
      </c>
      <c r="D7" s="4">
        <f>SUM(D5:D6)</f>
        <v>4469.0419222286</v>
      </c>
      <c r="E7" s="33">
        <v>3164.1920290719122</v>
      </c>
    </row>
    <row r="8" spans="2:6" x14ac:dyDescent="0.35">
      <c r="B8" s="22" t="s">
        <v>93</v>
      </c>
      <c r="C8" s="1">
        <v>8536.2540640400002</v>
      </c>
      <c r="D8" s="31">
        <v>3581.28020687046</v>
      </c>
      <c r="E8" s="1"/>
      <c r="F8" s="3"/>
    </row>
    <row r="9" spans="2:6" x14ac:dyDescent="0.35">
      <c r="B9" s="23" t="s">
        <v>104</v>
      </c>
      <c r="C9" s="1">
        <v>1275.5672890421099</v>
      </c>
      <c r="D9" s="1">
        <v>195.37907964412199</v>
      </c>
      <c r="E9" s="1"/>
    </row>
    <row r="10" spans="2:6" x14ac:dyDescent="0.35">
      <c r="B10" s="22" t="s">
        <v>102</v>
      </c>
      <c r="C10" s="1">
        <v>566.09075339663002</v>
      </c>
      <c r="D10" s="1">
        <v>0</v>
      </c>
      <c r="E10" s="1"/>
    </row>
    <row r="11" spans="2:6" x14ac:dyDescent="0.35">
      <c r="B11" s="7" t="s">
        <v>56</v>
      </c>
      <c r="C11" s="4">
        <v>10377.912126478739</v>
      </c>
      <c r="D11" s="4">
        <v>3776.6592865145822</v>
      </c>
      <c r="E11" s="1"/>
    </row>
    <row r="12" spans="2:6" x14ac:dyDescent="0.35">
      <c r="B12" s="7" t="s">
        <v>57</v>
      </c>
      <c r="C12" s="4">
        <v>694.24756833020695</v>
      </c>
      <c r="D12" s="4">
        <v>-692.38263571401785</v>
      </c>
      <c r="E12" s="1"/>
    </row>
    <row r="14" spans="2:6" x14ac:dyDescent="0.35">
      <c r="D14" s="3"/>
      <c r="E14" s="64"/>
    </row>
    <row r="15" spans="2:6" x14ac:dyDescent="0.35">
      <c r="B15" s="23" t="s">
        <v>20</v>
      </c>
    </row>
    <row r="16" spans="2:6" ht="30.75" customHeight="1" x14ac:dyDescent="0.35">
      <c r="B16" s="73" t="s">
        <v>103</v>
      </c>
      <c r="C16" s="73"/>
      <c r="D16" s="73"/>
      <c r="E16" s="73"/>
    </row>
    <row r="17" spans="2:5" ht="29" customHeight="1" x14ac:dyDescent="0.35">
      <c r="B17" s="73" t="s">
        <v>105</v>
      </c>
      <c r="C17" s="73"/>
      <c r="D17" s="73"/>
      <c r="E17" s="73"/>
    </row>
    <row r="18" spans="2:5" ht="45" customHeight="1" x14ac:dyDescent="0.35">
      <c r="B18" s="74" t="s">
        <v>107</v>
      </c>
      <c r="C18" s="74"/>
      <c r="D18" s="74"/>
      <c r="E18" s="74"/>
    </row>
    <row r="19" spans="2:5" x14ac:dyDescent="0.35">
      <c r="B19"/>
    </row>
    <row r="20" spans="2:5" x14ac:dyDescent="0.35">
      <c r="B20"/>
    </row>
    <row r="21" spans="2:5" x14ac:dyDescent="0.35">
      <c r="B21"/>
    </row>
    <row r="22" spans="2:5" x14ac:dyDescent="0.35">
      <c r="B22"/>
    </row>
    <row r="23" spans="2:5" x14ac:dyDescent="0.35">
      <c r="B23"/>
    </row>
    <row r="24" spans="2:5" x14ac:dyDescent="0.35">
      <c r="B24"/>
    </row>
    <row r="25" spans="2:5" x14ac:dyDescent="0.35">
      <c r="B25"/>
    </row>
    <row r="26" spans="2:5" x14ac:dyDescent="0.35">
      <c r="B26"/>
    </row>
    <row r="27" spans="2:5" x14ac:dyDescent="0.35">
      <c r="B27"/>
    </row>
    <row r="28" spans="2:5" x14ac:dyDescent="0.35">
      <c r="B28"/>
    </row>
    <row r="29" spans="2:5" x14ac:dyDescent="0.35">
      <c r="B29"/>
    </row>
    <row r="30" spans="2:5" x14ac:dyDescent="0.35">
      <c r="B30"/>
    </row>
  </sheetData>
  <mergeCells count="3">
    <mergeCell ref="B16:E16"/>
    <mergeCell ref="B17:E17"/>
    <mergeCell ref="B18:E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96D03-2194-4383-A8F6-914BDC01FE9D}">
  <dimension ref="B2:P51"/>
  <sheetViews>
    <sheetView workbookViewId="0"/>
  </sheetViews>
  <sheetFormatPr defaultRowHeight="14.5" x14ac:dyDescent="0.35"/>
  <cols>
    <col min="2" max="2" width="52.26953125" customWidth="1"/>
    <col min="3" max="9" width="13.54296875" customWidth="1"/>
  </cols>
  <sheetData>
    <row r="2" spans="2:16" x14ac:dyDescent="0.35">
      <c r="B2" s="19" t="s">
        <v>233</v>
      </c>
    </row>
    <row r="4" spans="2:16" x14ac:dyDescent="0.35">
      <c r="C4" s="2" t="s">
        <v>35</v>
      </c>
      <c r="D4" s="2" t="s">
        <v>37</v>
      </c>
      <c r="E4" s="2" t="s">
        <v>38</v>
      </c>
      <c r="F4" s="2" t="s">
        <v>88</v>
      </c>
      <c r="G4" s="2" t="s">
        <v>89</v>
      </c>
      <c r="H4" s="2" t="s">
        <v>90</v>
      </c>
    </row>
    <row r="5" spans="2:16" x14ac:dyDescent="0.35">
      <c r="B5" s="2" t="s">
        <v>92</v>
      </c>
      <c r="C5" s="2"/>
      <c r="D5" s="2"/>
      <c r="E5" s="2"/>
      <c r="F5" s="2"/>
      <c r="G5" s="2"/>
      <c r="H5" s="2"/>
      <c r="I5" s="2"/>
    </row>
    <row r="6" spans="2:16" x14ac:dyDescent="0.35">
      <c r="B6" t="s">
        <v>51</v>
      </c>
      <c r="C6" s="10">
        <v>16.905497</v>
      </c>
      <c r="D6" s="10">
        <v>17.392033289494037</v>
      </c>
      <c r="E6" s="10">
        <v>18.19904066258173</v>
      </c>
      <c r="F6" s="10">
        <v>19.061299920969411</v>
      </c>
      <c r="G6" s="10">
        <v>19.890078243886141</v>
      </c>
      <c r="H6" s="10">
        <v>20.935581528635872</v>
      </c>
      <c r="I6" s="2"/>
      <c r="J6" s="2"/>
      <c r="K6" s="2"/>
      <c r="L6" s="2"/>
      <c r="M6" s="2"/>
      <c r="N6" s="2"/>
      <c r="O6" s="2"/>
      <c r="P6" s="2"/>
    </row>
    <row r="7" spans="2:16" x14ac:dyDescent="0.35">
      <c r="B7" t="s">
        <v>47</v>
      </c>
      <c r="C7" s="10">
        <v>9.9201200000000007</v>
      </c>
      <c r="D7" s="10">
        <v>10.282759106886942</v>
      </c>
      <c r="E7" s="10">
        <v>10.678861919571206</v>
      </c>
      <c r="F7" s="10">
        <v>11.122701712792228</v>
      </c>
      <c r="G7" s="10">
        <v>11.584245333745693</v>
      </c>
      <c r="H7" s="10">
        <v>12.155472043050844</v>
      </c>
      <c r="I7" s="2"/>
      <c r="J7" s="2"/>
      <c r="K7" s="2"/>
      <c r="L7" s="2"/>
      <c r="M7" s="2"/>
      <c r="N7" s="2"/>
      <c r="O7" s="2"/>
      <c r="P7" s="2"/>
    </row>
    <row r="8" spans="2:16" x14ac:dyDescent="0.35">
      <c r="B8" t="s">
        <v>91</v>
      </c>
      <c r="C8" s="10">
        <v>22.950081587045464</v>
      </c>
      <c r="D8" s="10">
        <v>23.432757359638657</v>
      </c>
      <c r="E8" s="10">
        <v>23.990691092067394</v>
      </c>
      <c r="F8" s="10">
        <v>24.626337863990848</v>
      </c>
      <c r="G8" s="10">
        <v>25.269178624802617</v>
      </c>
      <c r="H8" s="10">
        <v>26.118644635246657</v>
      </c>
      <c r="I8" s="2"/>
      <c r="J8" s="2"/>
      <c r="K8" s="2"/>
      <c r="L8" s="2"/>
      <c r="M8" s="2"/>
      <c r="N8" s="2"/>
      <c r="O8" s="2"/>
      <c r="P8" s="2"/>
    </row>
    <row r="9" spans="2:16" x14ac:dyDescent="0.35">
      <c r="B9" t="s">
        <v>108</v>
      </c>
      <c r="C9" s="10">
        <v>0</v>
      </c>
      <c r="D9" s="10">
        <v>0.29388629472569322</v>
      </c>
      <c r="E9" s="10">
        <v>0.27971283828186516</v>
      </c>
      <c r="F9" s="10">
        <v>0.3727134928225237</v>
      </c>
      <c r="G9" s="10">
        <v>0.51478441478005232</v>
      </c>
      <c r="H9" s="10">
        <v>0.56951271155448957</v>
      </c>
      <c r="I9" s="2"/>
      <c r="J9" s="2"/>
      <c r="K9" s="2"/>
      <c r="L9" s="2"/>
      <c r="M9" s="2"/>
      <c r="N9" s="2"/>
      <c r="O9" s="2"/>
      <c r="P9" s="2"/>
    </row>
    <row r="10" spans="2:16" x14ac:dyDescent="0.35">
      <c r="B10" t="s">
        <v>97</v>
      </c>
      <c r="C10" s="10">
        <v>0</v>
      </c>
      <c r="D10" s="10">
        <v>9.6836645581485321</v>
      </c>
      <c r="E10" s="10">
        <v>4.4690419222286053</v>
      </c>
      <c r="F10" s="10">
        <v>1.4953496032810849</v>
      </c>
      <c r="G10" s="10">
        <v>0.84321331066212601</v>
      </c>
      <c r="H10" s="10">
        <v>0.19107701804316723</v>
      </c>
      <c r="I10" s="2"/>
      <c r="J10" s="2"/>
      <c r="K10" s="2"/>
      <c r="L10" s="2"/>
      <c r="M10" s="2"/>
      <c r="N10" s="2"/>
      <c r="O10" s="2"/>
      <c r="P10" s="2"/>
    </row>
    <row r="11" spans="2:16" x14ac:dyDescent="0.35">
      <c r="B11" s="8" t="s">
        <v>109</v>
      </c>
      <c r="C11" s="10">
        <v>49.775698587045461</v>
      </c>
      <c r="D11" s="10">
        <v>61.08510060889386</v>
      </c>
      <c r="E11" s="10">
        <v>57.617348434730815</v>
      </c>
      <c r="F11" s="10">
        <v>56.678402593856092</v>
      </c>
      <c r="G11" s="10">
        <v>58.101499927876624</v>
      </c>
      <c r="H11" s="10">
        <v>59.97028793653103</v>
      </c>
      <c r="I11" s="2"/>
      <c r="J11" s="2"/>
      <c r="K11" s="2"/>
      <c r="L11" s="2"/>
      <c r="M11" s="2"/>
      <c r="N11" s="2"/>
      <c r="O11" s="2"/>
      <c r="P11" s="2"/>
    </row>
    <row r="12" spans="2:16" x14ac:dyDescent="0.35">
      <c r="B12" s="8" t="s">
        <v>110</v>
      </c>
      <c r="C12" s="10">
        <v>49.775698587045461</v>
      </c>
      <c r="D12" s="10">
        <v>61.227164789893862</v>
      </c>
      <c r="E12" s="10">
        <v>59.217757561179937</v>
      </c>
      <c r="F12" s="10">
        <v>58.531597706672578</v>
      </c>
      <c r="G12" s="10">
        <v>59.827167712750018</v>
      </c>
      <c r="H12" s="10">
        <v>61.589521036080853</v>
      </c>
      <c r="I12" s="2"/>
      <c r="J12" s="2"/>
      <c r="K12" s="2"/>
      <c r="L12" s="2"/>
      <c r="M12" s="2"/>
      <c r="N12" s="2"/>
      <c r="O12" s="2"/>
      <c r="P12" s="2"/>
    </row>
    <row r="13" spans="2:16" x14ac:dyDescent="0.35">
      <c r="C13" s="2"/>
      <c r="D13" s="2"/>
      <c r="E13" s="2"/>
      <c r="F13" s="2"/>
      <c r="G13" s="2"/>
      <c r="H13" s="2"/>
      <c r="I13" s="2"/>
    </row>
    <row r="14" spans="2:16" x14ac:dyDescent="0.35">
      <c r="B14" s="2" t="s">
        <v>111</v>
      </c>
      <c r="C14" s="2"/>
      <c r="D14" s="2"/>
      <c r="E14" s="2"/>
      <c r="F14" s="2"/>
      <c r="G14" s="2"/>
      <c r="H14" s="2"/>
      <c r="I14" s="2"/>
    </row>
    <row r="15" spans="2:16" x14ac:dyDescent="0.35">
      <c r="B15" t="s">
        <v>51</v>
      </c>
      <c r="C15" s="34">
        <v>0</v>
      </c>
      <c r="D15" s="34">
        <v>0.48653628949403682</v>
      </c>
      <c r="E15" s="34">
        <v>1.2935436625817296</v>
      </c>
      <c r="F15" s="34">
        <v>2.1558029209694105</v>
      </c>
      <c r="G15" s="34">
        <v>2.9845812438861401</v>
      </c>
      <c r="H15" s="34">
        <v>4.0300845286358715</v>
      </c>
      <c r="I15" s="2"/>
    </row>
    <row r="16" spans="2:16" x14ac:dyDescent="0.35">
      <c r="B16" t="s">
        <v>47</v>
      </c>
      <c r="C16" s="34">
        <v>0</v>
      </c>
      <c r="D16" s="34">
        <v>0.36263910688694168</v>
      </c>
      <c r="E16" s="34">
        <v>0.75874191957120551</v>
      </c>
      <c r="F16" s="34">
        <v>1.2025817127922274</v>
      </c>
      <c r="G16" s="34">
        <v>1.6641253337456927</v>
      </c>
      <c r="H16" s="34">
        <v>2.2353520430508436</v>
      </c>
      <c r="I16" s="2"/>
    </row>
    <row r="17" spans="2:9" x14ac:dyDescent="0.35">
      <c r="B17" t="s">
        <v>91</v>
      </c>
      <c r="C17" s="34">
        <v>0</v>
      </c>
      <c r="D17" s="34">
        <v>0.48267577259319339</v>
      </c>
      <c r="E17" s="34">
        <v>1.0406095050219299</v>
      </c>
      <c r="F17" s="34">
        <v>1.6762562769453844</v>
      </c>
      <c r="G17" s="34">
        <v>2.3190970377571531</v>
      </c>
      <c r="H17" s="34">
        <v>3.1685630482011931</v>
      </c>
      <c r="I17" s="2"/>
    </row>
    <row r="18" spans="2:9" x14ac:dyDescent="0.35">
      <c r="B18" t="s">
        <v>108</v>
      </c>
      <c r="C18" s="34">
        <v>0</v>
      </c>
      <c r="D18" s="34">
        <v>0.29388629472569322</v>
      </c>
      <c r="E18" s="34">
        <v>0.27971283828186516</v>
      </c>
      <c r="F18" s="34">
        <v>0.3727134928225237</v>
      </c>
      <c r="G18" s="34">
        <v>0.51478441478005232</v>
      </c>
      <c r="H18" s="34">
        <v>0.56951271155448957</v>
      </c>
      <c r="I18" s="2"/>
    </row>
    <row r="19" spans="2:9" x14ac:dyDescent="0.35">
      <c r="B19" t="s">
        <v>97</v>
      </c>
      <c r="C19" s="34">
        <v>0</v>
      </c>
      <c r="D19" s="34">
        <v>9.6836645581485321</v>
      </c>
      <c r="E19" s="34">
        <v>4.4690419222286053</v>
      </c>
      <c r="F19" s="34">
        <v>1.4953496032810849</v>
      </c>
      <c r="G19" s="34">
        <v>0.84321331066212601</v>
      </c>
      <c r="H19" s="34">
        <v>0.19107701804316723</v>
      </c>
      <c r="I19" s="2"/>
    </row>
    <row r="20" spans="2:9" x14ac:dyDescent="0.35">
      <c r="B20" s="8" t="s">
        <v>109</v>
      </c>
      <c r="C20" s="34">
        <v>0</v>
      </c>
      <c r="D20" s="34">
        <v>11.309402021848399</v>
      </c>
      <c r="E20" s="34">
        <v>7.8416498476853533</v>
      </c>
      <c r="F20" s="34">
        <v>6.9027040068106302</v>
      </c>
      <c r="G20" s="34">
        <v>8.3258013408311626</v>
      </c>
      <c r="H20" s="34">
        <v>10.194589349485568</v>
      </c>
      <c r="I20" s="2"/>
    </row>
    <row r="21" spans="2:9" x14ac:dyDescent="0.35">
      <c r="B21" s="8" t="s">
        <v>110</v>
      </c>
      <c r="C21" s="34">
        <v>0</v>
      </c>
      <c r="D21" s="34">
        <v>11.451466202848401</v>
      </c>
      <c r="E21" s="34">
        <v>9.4420589741344756</v>
      </c>
      <c r="F21" s="34">
        <v>8.7558991196271165</v>
      </c>
      <c r="G21" s="34">
        <v>10.051469125704557</v>
      </c>
      <c r="H21" s="34">
        <v>11.813822449035392</v>
      </c>
      <c r="I21" s="2"/>
    </row>
    <row r="22" spans="2:9" x14ac:dyDescent="0.35">
      <c r="C22" s="2"/>
      <c r="D22" s="2"/>
      <c r="E22" s="2"/>
      <c r="F22" s="2"/>
      <c r="G22" s="2"/>
      <c r="H22" s="2"/>
      <c r="I22" s="2"/>
    </row>
    <row r="23" spans="2:9" x14ac:dyDescent="0.35">
      <c r="B23" s="8"/>
      <c r="C23" s="2"/>
      <c r="D23" s="2"/>
      <c r="E23" s="2"/>
      <c r="F23" s="2"/>
      <c r="G23" s="2"/>
      <c r="H23" s="2"/>
      <c r="I23" s="2"/>
    </row>
    <row r="24" spans="2:9" x14ac:dyDescent="0.35">
      <c r="B24" s="8" t="s">
        <v>20</v>
      </c>
      <c r="C24" s="2"/>
      <c r="D24" s="2"/>
      <c r="E24" s="2"/>
      <c r="F24" s="2"/>
      <c r="G24" s="2"/>
      <c r="H24" s="2"/>
      <c r="I24" s="2"/>
    </row>
    <row r="25" spans="2:9" ht="28.5" customHeight="1" x14ac:dyDescent="0.35">
      <c r="B25" s="73" t="s">
        <v>114</v>
      </c>
      <c r="C25" s="73"/>
      <c r="D25" s="73"/>
      <c r="E25" s="73"/>
      <c r="F25" s="73"/>
      <c r="G25" s="73"/>
      <c r="H25" s="73"/>
      <c r="I25" s="8"/>
    </row>
    <row r="26" spans="2:9" x14ac:dyDescent="0.35">
      <c r="B26" s="73" t="s">
        <v>113</v>
      </c>
      <c r="C26" s="73"/>
      <c r="D26" s="73"/>
      <c r="E26" s="73"/>
      <c r="F26" s="73"/>
      <c r="G26" s="73"/>
      <c r="H26" s="73"/>
      <c r="I26" s="8"/>
    </row>
    <row r="27" spans="2:9" x14ac:dyDescent="0.35">
      <c r="B27" s="8"/>
      <c r="C27" s="8"/>
      <c r="D27" s="8"/>
      <c r="E27" s="8"/>
      <c r="F27" s="8"/>
      <c r="G27" s="8"/>
      <c r="H27" s="8"/>
      <c r="I27" s="8"/>
    </row>
    <row r="28" spans="2:9" x14ac:dyDescent="0.35">
      <c r="B28" s="8"/>
      <c r="C28" s="8"/>
      <c r="D28" s="8"/>
      <c r="E28" s="8"/>
      <c r="F28" s="8"/>
      <c r="G28" s="8"/>
      <c r="H28" s="8"/>
      <c r="I28" s="8"/>
    </row>
    <row r="29" spans="2:9" x14ac:dyDescent="0.35">
      <c r="B29" s="8"/>
      <c r="C29" s="8"/>
      <c r="D29" s="8"/>
      <c r="E29" s="8"/>
      <c r="F29" s="8"/>
      <c r="G29" s="8"/>
      <c r="H29" s="8"/>
      <c r="I29" s="8"/>
    </row>
    <row r="30" spans="2:9" x14ac:dyDescent="0.35">
      <c r="B30" s="2"/>
    </row>
    <row r="31" spans="2:9" x14ac:dyDescent="0.35">
      <c r="C31" s="13"/>
      <c r="D31" s="13"/>
      <c r="E31" s="13"/>
      <c r="F31" s="13"/>
      <c r="G31" s="13"/>
      <c r="H31" s="13"/>
      <c r="I31" s="13"/>
    </row>
    <row r="32" spans="2:9" x14ac:dyDescent="0.35">
      <c r="C32" s="13"/>
      <c r="D32" s="13"/>
      <c r="E32" s="13"/>
      <c r="F32" s="13"/>
      <c r="G32" s="13"/>
      <c r="H32" s="13"/>
      <c r="I32" s="13"/>
    </row>
    <row r="33" spans="2:9" x14ac:dyDescent="0.35">
      <c r="C33" s="13"/>
      <c r="D33" s="13"/>
      <c r="E33" s="13"/>
      <c r="F33" s="13"/>
      <c r="G33" s="13"/>
      <c r="H33" s="13"/>
      <c r="I33" s="13"/>
    </row>
    <row r="34" spans="2:9" x14ac:dyDescent="0.35">
      <c r="C34" s="13"/>
      <c r="D34" s="13"/>
      <c r="E34" s="13"/>
      <c r="F34" s="13"/>
      <c r="G34" s="13"/>
      <c r="H34" s="13"/>
      <c r="I34" s="13"/>
    </row>
    <row r="35" spans="2:9" x14ac:dyDescent="0.35">
      <c r="C35" s="13"/>
      <c r="D35" s="13"/>
      <c r="E35" s="13"/>
      <c r="F35" s="13"/>
      <c r="G35" s="13"/>
      <c r="H35" s="13"/>
      <c r="I35" s="13"/>
    </row>
    <row r="36" spans="2:9" x14ac:dyDescent="0.35">
      <c r="C36" s="13"/>
      <c r="D36" s="13"/>
      <c r="E36" s="13"/>
      <c r="F36" s="13"/>
      <c r="G36" s="13"/>
      <c r="H36" s="13"/>
      <c r="I36" s="13"/>
    </row>
    <row r="37" spans="2:9" x14ac:dyDescent="0.35">
      <c r="B37" s="8"/>
      <c r="C37" s="13"/>
      <c r="D37" s="13"/>
      <c r="E37" s="13"/>
      <c r="F37" s="13"/>
      <c r="G37" s="13"/>
      <c r="H37" s="13"/>
      <c r="I37" s="13"/>
    </row>
    <row r="38" spans="2:9" x14ac:dyDescent="0.35">
      <c r="C38" s="13"/>
      <c r="D38" s="13"/>
      <c r="E38" s="13"/>
      <c r="F38" s="13"/>
      <c r="G38" s="13"/>
      <c r="H38" s="13"/>
      <c r="I38" s="13"/>
    </row>
    <row r="40" spans="2:9" x14ac:dyDescent="0.35">
      <c r="B40" s="2"/>
    </row>
    <row r="50" spans="2:2" x14ac:dyDescent="0.35">
      <c r="B50" s="8"/>
    </row>
    <row r="51" spans="2:2" x14ac:dyDescent="0.35">
      <c r="B51" s="26"/>
    </row>
  </sheetData>
  <mergeCells count="2">
    <mergeCell ref="B25:H25"/>
    <mergeCell ref="B26:H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A554D-7494-4D80-A759-7BB7D9636792}">
  <dimension ref="B2:I23"/>
  <sheetViews>
    <sheetView workbookViewId="0"/>
  </sheetViews>
  <sheetFormatPr defaultRowHeight="14.5" x14ac:dyDescent="0.35"/>
  <cols>
    <col min="1" max="1" width="9.1796875" customWidth="1"/>
    <col min="2" max="2" width="34.453125" customWidth="1"/>
    <col min="3" max="5" width="12.54296875" customWidth="1"/>
    <col min="6" max="9" width="11.26953125" customWidth="1"/>
    <col min="10" max="10" width="24.54296875" customWidth="1"/>
    <col min="11" max="11" width="10.81640625" bestFit="1" customWidth="1"/>
    <col min="12" max="12" width="11.81640625" bestFit="1" customWidth="1"/>
  </cols>
  <sheetData>
    <row r="2" spans="2:9" x14ac:dyDescent="0.35">
      <c r="B2" s="19" t="s">
        <v>234</v>
      </c>
      <c r="C2" s="19"/>
      <c r="D2" s="19"/>
    </row>
    <row r="4" spans="2:9" x14ac:dyDescent="0.35">
      <c r="C4" s="2" t="s">
        <v>35</v>
      </c>
      <c r="D4" s="2" t="s">
        <v>37</v>
      </c>
      <c r="E4" s="2" t="s">
        <v>38</v>
      </c>
      <c r="F4" s="2"/>
      <c r="G4" s="2"/>
      <c r="H4" s="2"/>
      <c r="I4" s="2"/>
    </row>
    <row r="5" spans="2:9" x14ac:dyDescent="0.35">
      <c r="B5" s="2" t="s">
        <v>92</v>
      </c>
      <c r="C5" s="2"/>
      <c r="D5" s="2"/>
      <c r="E5" s="2"/>
      <c r="F5" s="2"/>
      <c r="G5" s="2"/>
      <c r="H5" s="2"/>
      <c r="I5" s="2"/>
    </row>
    <row r="6" spans="2:9" x14ac:dyDescent="0.35">
      <c r="B6" s="8" t="s">
        <v>95</v>
      </c>
      <c r="C6" s="30">
        <v>26.24247001837</v>
      </c>
      <c r="D6" s="30">
        <v>27.549939434270001</v>
      </c>
      <c r="E6" s="10">
        <v>27.99429084786</v>
      </c>
      <c r="F6" s="13"/>
      <c r="G6" s="13"/>
      <c r="H6" s="13"/>
      <c r="I6" s="13"/>
    </row>
    <row r="7" spans="2:9" x14ac:dyDescent="0.35">
      <c r="B7" s="8" t="s">
        <v>96</v>
      </c>
      <c r="C7" s="30">
        <v>15.118852374999999</v>
      </c>
      <c r="D7" s="30">
        <v>14.125797252553106</v>
      </c>
      <c r="E7" s="10">
        <v>13.550189318480962</v>
      </c>
      <c r="F7" s="13"/>
      <c r="G7" s="13"/>
      <c r="H7" s="13"/>
      <c r="I7" s="13"/>
    </row>
    <row r="8" spans="2:9" x14ac:dyDescent="0.35">
      <c r="B8" t="s">
        <v>93</v>
      </c>
      <c r="C8" s="10">
        <v>8.4143761936754657</v>
      </c>
      <c r="D8" s="10">
        <v>10.295242365817556</v>
      </c>
      <c r="E8" s="10">
        <v>10.692298314234318</v>
      </c>
      <c r="F8" s="13"/>
      <c r="G8" s="13"/>
      <c r="H8" s="13"/>
      <c r="I8" s="13"/>
    </row>
    <row r="9" spans="2:9" x14ac:dyDescent="0.35">
      <c r="B9" t="s">
        <v>94</v>
      </c>
      <c r="C9" s="10">
        <v>49.775698587045461</v>
      </c>
      <c r="D9" s="10">
        <v>51.970979052640665</v>
      </c>
      <c r="E9" s="10">
        <v>52.236778480575289</v>
      </c>
      <c r="F9" s="13"/>
      <c r="G9" s="13"/>
      <c r="H9" s="13"/>
      <c r="I9" s="13"/>
    </row>
    <row r="10" spans="2:9" x14ac:dyDescent="0.35">
      <c r="B10" s="14" t="s">
        <v>118</v>
      </c>
      <c r="C10" s="32">
        <v>0</v>
      </c>
      <c r="D10" s="32">
        <v>10.377912106478739</v>
      </c>
      <c r="E10" s="32">
        <v>3.355659286514578</v>
      </c>
      <c r="F10" s="13"/>
      <c r="G10" s="13"/>
      <c r="H10" s="13"/>
      <c r="I10" s="13"/>
    </row>
    <row r="11" spans="2:9" x14ac:dyDescent="0.35">
      <c r="B11" s="8"/>
      <c r="C11" s="30"/>
      <c r="D11" s="30"/>
      <c r="E11" s="30"/>
      <c r="F11" s="13"/>
      <c r="G11" s="13"/>
      <c r="H11" s="13"/>
      <c r="I11" s="13"/>
    </row>
    <row r="12" spans="2:9" x14ac:dyDescent="0.35">
      <c r="B12" s="2" t="s">
        <v>111</v>
      </c>
      <c r="C12" s="2"/>
      <c r="D12" s="2"/>
      <c r="F12" s="2" t="s">
        <v>88</v>
      </c>
      <c r="G12" s="2" t="s">
        <v>89</v>
      </c>
      <c r="H12" s="2" t="s">
        <v>90</v>
      </c>
    </row>
    <row r="13" spans="2:9" x14ac:dyDescent="0.35">
      <c r="B13" t="s">
        <v>115</v>
      </c>
      <c r="F13" s="10">
        <v>2.4610798935298157</v>
      </c>
      <c r="G13" s="10">
        <v>2.4610798935298157</v>
      </c>
      <c r="H13" s="10">
        <v>2.4610798935298157</v>
      </c>
    </row>
    <row r="14" spans="2:9" x14ac:dyDescent="0.35">
      <c r="B14" s="8" t="s">
        <v>119</v>
      </c>
      <c r="F14" s="10">
        <v>0.36358167968972971</v>
      </c>
      <c r="G14" s="10">
        <v>1.3305577827473278</v>
      </c>
      <c r="H14" s="10">
        <v>1.7059941733463897</v>
      </c>
    </row>
    <row r="15" spans="2:9" x14ac:dyDescent="0.35">
      <c r="B15" s="8" t="s">
        <v>120</v>
      </c>
      <c r="F15" s="10">
        <v>0.57818168619489285</v>
      </c>
      <c r="G15" s="10">
        <v>0.99281837526177974</v>
      </c>
      <c r="H15" s="10">
        <v>1.4221624752658386</v>
      </c>
    </row>
    <row r="16" spans="2:9" x14ac:dyDescent="0.35">
      <c r="B16" s="8" t="s">
        <v>121</v>
      </c>
      <c r="F16" s="10">
        <v>0.53760245692729947</v>
      </c>
      <c r="G16" s="10">
        <v>1.1040564965009689</v>
      </c>
      <c r="H16" s="10">
        <v>1.7155054556131364</v>
      </c>
    </row>
    <row r="17" spans="2:9" x14ac:dyDescent="0.35">
      <c r="B17" s="14" t="s">
        <v>122</v>
      </c>
      <c r="F17" s="32">
        <v>6.9027040068106311</v>
      </c>
      <c r="G17" s="32">
        <v>8.3258013408311609</v>
      </c>
      <c r="H17" s="32">
        <v>10.194589349485565</v>
      </c>
      <c r="I17" s="14"/>
    </row>
    <row r="18" spans="2:9" x14ac:dyDescent="0.35">
      <c r="B18" s="14" t="s">
        <v>116</v>
      </c>
      <c r="F18" s="32">
        <v>8.755899119627113</v>
      </c>
      <c r="G18" s="32">
        <v>10.051469125704552</v>
      </c>
      <c r="H18" s="32">
        <v>11.813822449035392</v>
      </c>
    </row>
    <row r="21" spans="2:9" x14ac:dyDescent="0.35">
      <c r="B21" s="8" t="s">
        <v>20</v>
      </c>
      <c r="C21" s="8"/>
      <c r="D21" s="8"/>
    </row>
    <row r="22" spans="2:9" ht="28.5" customHeight="1" x14ac:dyDescent="0.35">
      <c r="B22" s="73" t="s">
        <v>117</v>
      </c>
      <c r="C22" s="73"/>
      <c r="D22" s="73"/>
      <c r="E22" s="73"/>
      <c r="F22" s="73"/>
      <c r="G22" s="73"/>
      <c r="H22" s="73"/>
    </row>
    <row r="23" spans="2:9" x14ac:dyDescent="0.35">
      <c r="B23" s="73" t="s">
        <v>112</v>
      </c>
      <c r="C23" s="73"/>
      <c r="D23" s="73"/>
      <c r="E23" s="73"/>
      <c r="F23" s="73"/>
      <c r="G23" s="73"/>
      <c r="H23" s="73"/>
    </row>
  </sheetData>
  <mergeCells count="2">
    <mergeCell ref="B22:H22"/>
    <mergeCell ref="B23:H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32B2E-5EC2-45BD-AC90-12CCD055AD11}">
  <dimension ref="B2:H18"/>
  <sheetViews>
    <sheetView workbookViewId="0"/>
  </sheetViews>
  <sheetFormatPr defaultRowHeight="14.5" x14ac:dyDescent="0.35"/>
  <cols>
    <col min="1" max="1" width="7" customWidth="1"/>
    <col min="2" max="2" width="4.1796875" customWidth="1"/>
    <col min="3" max="5" width="30.1796875" style="22" customWidth="1"/>
    <col min="6" max="8" width="13.54296875" customWidth="1"/>
  </cols>
  <sheetData>
    <row r="2" spans="2:8" x14ac:dyDescent="0.35">
      <c r="B2" s="19" t="s">
        <v>161</v>
      </c>
    </row>
    <row r="4" spans="2:8" ht="30" customHeight="1" x14ac:dyDescent="0.35">
      <c r="F4" s="75" t="s">
        <v>135</v>
      </c>
      <c r="G4" s="75"/>
      <c r="H4" s="75"/>
    </row>
    <row r="5" spans="2:8" ht="29" x14ac:dyDescent="0.35">
      <c r="B5" s="9"/>
      <c r="C5" s="37" t="s">
        <v>123</v>
      </c>
      <c r="D5" s="37" t="s">
        <v>124</v>
      </c>
      <c r="E5" s="37" t="s">
        <v>134</v>
      </c>
      <c r="F5" s="38" t="s">
        <v>125</v>
      </c>
      <c r="G5" s="38" t="s">
        <v>126</v>
      </c>
      <c r="H5" s="38" t="s">
        <v>127</v>
      </c>
    </row>
    <row r="6" spans="2:8" ht="29" x14ac:dyDescent="0.35">
      <c r="B6" s="9">
        <v>1</v>
      </c>
      <c r="C6" s="35" t="s">
        <v>128</v>
      </c>
      <c r="D6" s="35" t="s">
        <v>129</v>
      </c>
      <c r="E6" s="36" t="s">
        <v>132</v>
      </c>
      <c r="F6" s="39">
        <v>3201.8244585631714</v>
      </c>
      <c r="G6" s="39">
        <v>2172.725859287651</v>
      </c>
      <c r="H6" s="39">
        <v>1429.463201356285</v>
      </c>
    </row>
    <row r="7" spans="2:8" ht="29" x14ac:dyDescent="0.35">
      <c r="B7" s="9">
        <v>2</v>
      </c>
      <c r="C7" s="35" t="s">
        <v>130</v>
      </c>
      <c r="D7" s="35" t="s">
        <v>129</v>
      </c>
      <c r="E7" s="36" t="s">
        <v>132</v>
      </c>
      <c r="F7" s="39">
        <v>2658.4362561343537</v>
      </c>
      <c r="G7" s="39">
        <v>1037.0326162609176</v>
      </c>
      <c r="H7" s="39">
        <v>-349.0368661161728</v>
      </c>
    </row>
    <row r="8" spans="2:8" ht="72.5" x14ac:dyDescent="0.35">
      <c r="B8" s="9">
        <v>3</v>
      </c>
      <c r="C8" s="35" t="s">
        <v>130</v>
      </c>
      <c r="D8" s="35" t="s">
        <v>131</v>
      </c>
      <c r="E8" s="36" t="s">
        <v>132</v>
      </c>
      <c r="F8" s="39">
        <v>2658.4362561343537</v>
      </c>
      <c r="G8" s="39">
        <v>1037.0326162609176</v>
      </c>
      <c r="H8" s="39">
        <v>713.01032059712225</v>
      </c>
    </row>
    <row r="9" spans="2:8" x14ac:dyDescent="0.35">
      <c r="B9" s="38"/>
      <c r="C9" s="38" t="s">
        <v>136</v>
      </c>
      <c r="D9" s="35"/>
      <c r="E9" s="36"/>
      <c r="F9" s="39"/>
      <c r="G9" s="39"/>
      <c r="H9" s="39"/>
    </row>
    <row r="10" spans="2:8" ht="29" x14ac:dyDescent="0.35">
      <c r="B10" s="9"/>
      <c r="C10" s="35" t="s">
        <v>130</v>
      </c>
      <c r="D10" s="35" t="s">
        <v>129</v>
      </c>
      <c r="E10" s="36" t="s">
        <v>133</v>
      </c>
      <c r="F10" s="39">
        <v>4511.6313689508361</v>
      </c>
      <c r="G10" s="39">
        <v>2762.7004011343079</v>
      </c>
      <c r="H10" s="39">
        <v>1270.1962334336547</v>
      </c>
    </row>
    <row r="11" spans="2:8" ht="29" x14ac:dyDescent="0.35">
      <c r="C11" s="36" t="s">
        <v>137</v>
      </c>
      <c r="D11" s="35" t="s">
        <v>129</v>
      </c>
      <c r="E11" s="36" t="s">
        <v>132</v>
      </c>
      <c r="F11" s="39">
        <v>2752.7768461345063</v>
      </c>
      <c r="G11" s="39">
        <v>1235.1017249855117</v>
      </c>
      <c r="H11" s="39">
        <v>-37.38060789073181</v>
      </c>
    </row>
    <row r="12" spans="2:8" ht="72.5" x14ac:dyDescent="0.35">
      <c r="C12" s="36" t="s">
        <v>138</v>
      </c>
      <c r="D12" s="35" t="s">
        <v>131</v>
      </c>
      <c r="E12" s="35" t="s">
        <v>132</v>
      </c>
      <c r="F12" s="39">
        <v>2438.0630797980652</v>
      </c>
      <c r="G12" s="39">
        <v>570.05227613773343</v>
      </c>
      <c r="H12" s="39">
        <v>-28.329707688858033</v>
      </c>
    </row>
    <row r="13" spans="2:8" ht="29" x14ac:dyDescent="0.35">
      <c r="C13" s="36" t="s">
        <v>139</v>
      </c>
      <c r="D13" s="35" t="s">
        <v>129</v>
      </c>
      <c r="E13" s="35" t="s">
        <v>133</v>
      </c>
      <c r="F13" s="39">
        <v>4119.5960393705291</v>
      </c>
      <c r="G13" s="39">
        <v>1930.005022711563</v>
      </c>
      <c r="H13" s="39">
        <v>-54.915067273208621</v>
      </c>
    </row>
    <row r="14" spans="2:8" x14ac:dyDescent="0.35">
      <c r="F14" s="3"/>
      <c r="G14" s="3"/>
      <c r="H14" s="3"/>
    </row>
    <row r="15" spans="2:8" x14ac:dyDescent="0.35">
      <c r="F15" s="3"/>
      <c r="G15" s="3"/>
      <c r="H15" s="3"/>
    </row>
    <row r="16" spans="2:8" x14ac:dyDescent="0.35">
      <c r="C16" s="23" t="s">
        <v>20</v>
      </c>
      <c r="F16" s="3"/>
      <c r="G16" s="3"/>
      <c r="H16" s="3"/>
    </row>
    <row r="17" spans="3:8" x14ac:dyDescent="0.35">
      <c r="C17" s="68" t="s">
        <v>235</v>
      </c>
      <c r="F17" s="3"/>
      <c r="G17" s="3"/>
      <c r="H17" s="3"/>
    </row>
    <row r="18" spans="3:8" x14ac:dyDescent="0.35">
      <c r="C18" s="68" t="s">
        <v>236</v>
      </c>
    </row>
  </sheetData>
  <mergeCells count="1">
    <mergeCell ref="F4:H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8C9D2-B18F-42C3-87F2-B1EA0B8E7F30}">
  <dimension ref="B2:P77"/>
  <sheetViews>
    <sheetView zoomScale="110" zoomScaleNormal="110" workbookViewId="0"/>
  </sheetViews>
  <sheetFormatPr defaultRowHeight="14.5" x14ac:dyDescent="0.35"/>
  <cols>
    <col min="2" max="2" width="28.1796875" customWidth="1"/>
    <col min="3" max="5" width="22.54296875" customWidth="1"/>
    <col min="6" max="10" width="21.1796875" customWidth="1"/>
  </cols>
  <sheetData>
    <row r="2" spans="2:16" ht="44.15" customHeight="1" x14ac:dyDescent="0.35">
      <c r="B2" s="76" t="s">
        <v>204</v>
      </c>
      <c r="C2" s="76"/>
      <c r="D2" s="76"/>
      <c r="E2" s="76"/>
    </row>
    <row r="4" spans="2:16" s="22" customFormat="1" ht="43.5" x14ac:dyDescent="0.35">
      <c r="C4" s="37" t="s">
        <v>100</v>
      </c>
      <c r="D4" s="37" t="s">
        <v>142</v>
      </c>
      <c r="E4" s="37" t="s">
        <v>143</v>
      </c>
      <c r="H4" s="25"/>
      <c r="I4" s="25"/>
      <c r="J4" s="25"/>
    </row>
    <row r="5" spans="2:16" s="6" customFormat="1" x14ac:dyDescent="0.35">
      <c r="B5" s="2" t="s">
        <v>19</v>
      </c>
      <c r="C5" s="2"/>
      <c r="D5" s="2"/>
      <c r="E5" s="2"/>
      <c r="F5" s="7"/>
      <c r="G5" s="7"/>
      <c r="H5" s="7"/>
      <c r="I5" s="7"/>
      <c r="J5" s="7"/>
      <c r="P5" s="11"/>
    </row>
    <row r="6" spans="2:16" x14ac:dyDescent="0.35">
      <c r="B6" t="s">
        <v>7</v>
      </c>
      <c r="C6" s="40">
        <v>451.42740867102066</v>
      </c>
      <c r="D6" s="40">
        <v>517.97863298703294</v>
      </c>
      <c r="E6" s="40">
        <v>66.551224316012281</v>
      </c>
    </row>
    <row r="7" spans="2:16" x14ac:dyDescent="0.35">
      <c r="B7" t="s">
        <v>2</v>
      </c>
      <c r="C7" s="40">
        <v>419.81656124643291</v>
      </c>
      <c r="D7" s="40">
        <v>488.52595581755952</v>
      </c>
      <c r="E7" s="40">
        <v>68.709394571126609</v>
      </c>
      <c r="F7" s="1"/>
      <c r="G7" s="1"/>
      <c r="H7" s="12"/>
      <c r="I7" s="12"/>
      <c r="J7" s="12"/>
    </row>
    <row r="8" spans="2:16" x14ac:dyDescent="0.35">
      <c r="B8" t="s">
        <v>8</v>
      </c>
      <c r="C8" s="40">
        <v>451.86630296736547</v>
      </c>
      <c r="D8" s="40">
        <v>521.29919055911932</v>
      </c>
      <c r="E8" s="40">
        <v>69.432887591753854</v>
      </c>
      <c r="F8" s="1"/>
      <c r="G8" s="1"/>
      <c r="H8" s="12"/>
      <c r="I8" s="12"/>
      <c r="J8" s="12"/>
    </row>
    <row r="9" spans="2:16" x14ac:dyDescent="0.35">
      <c r="B9" t="s">
        <v>0</v>
      </c>
      <c r="C9" s="40">
        <v>484.09424452871315</v>
      </c>
      <c r="D9" s="40">
        <v>554.65267593802184</v>
      </c>
      <c r="E9" s="40">
        <v>70.558431409308696</v>
      </c>
      <c r="F9" s="1"/>
      <c r="G9" s="1"/>
      <c r="H9" s="12"/>
      <c r="I9" s="12"/>
      <c r="J9" s="12"/>
    </row>
    <row r="10" spans="2:16" x14ac:dyDescent="0.35">
      <c r="B10" t="s">
        <v>4</v>
      </c>
      <c r="C10" s="40">
        <v>471.06761643218618</v>
      </c>
      <c r="D10" s="40">
        <v>543.42996259104552</v>
      </c>
      <c r="E10" s="40">
        <v>72.362346158859339</v>
      </c>
      <c r="F10" s="1"/>
      <c r="G10" s="1"/>
      <c r="H10" s="12"/>
      <c r="I10" s="12"/>
      <c r="J10" s="12"/>
    </row>
    <row r="11" spans="2:16" x14ac:dyDescent="0.35">
      <c r="B11" t="s">
        <v>3</v>
      </c>
      <c r="C11" s="40">
        <v>468.61266364488847</v>
      </c>
      <c r="D11" s="40">
        <v>542.76063484310225</v>
      </c>
      <c r="E11" s="40">
        <v>74.147971198213781</v>
      </c>
      <c r="F11" s="1"/>
      <c r="G11" s="1"/>
      <c r="H11" s="12"/>
      <c r="I11" s="12"/>
      <c r="J11" s="12"/>
    </row>
    <row r="12" spans="2:16" x14ac:dyDescent="0.35">
      <c r="B12" t="s">
        <v>1</v>
      </c>
      <c r="C12" s="40">
        <v>545.77005331513021</v>
      </c>
      <c r="D12" s="40">
        <v>625.14095400920917</v>
      </c>
      <c r="E12" s="40">
        <v>79.370900694078955</v>
      </c>
      <c r="F12" s="1"/>
      <c r="G12" s="1"/>
      <c r="H12" s="12"/>
      <c r="I12" s="12"/>
      <c r="J12" s="12"/>
    </row>
    <row r="13" spans="2:16" x14ac:dyDescent="0.35">
      <c r="B13" t="s">
        <v>6</v>
      </c>
      <c r="C13" s="40">
        <v>561.57863306850265</v>
      </c>
      <c r="D13" s="40">
        <v>641.34467377482304</v>
      </c>
      <c r="E13" s="40">
        <v>79.766040706320382</v>
      </c>
      <c r="F13" s="1"/>
      <c r="G13" s="1"/>
      <c r="H13" s="12"/>
      <c r="I13" s="12"/>
      <c r="J13" s="12"/>
    </row>
    <row r="14" spans="2:16" x14ac:dyDescent="0.35">
      <c r="B14" t="s">
        <v>5</v>
      </c>
      <c r="C14" s="40">
        <v>598.69912722497133</v>
      </c>
      <c r="D14" s="40">
        <v>685.82849430367617</v>
      </c>
      <c r="E14" s="40">
        <v>87.129367078704831</v>
      </c>
      <c r="F14" s="1"/>
      <c r="G14" s="1"/>
      <c r="H14" s="12"/>
      <c r="I14" s="12"/>
      <c r="J14" s="12"/>
    </row>
    <row r="15" spans="2:16" x14ac:dyDescent="0.35">
      <c r="B15" s="8"/>
      <c r="C15" s="40"/>
      <c r="D15" s="40"/>
      <c r="E15" s="40"/>
      <c r="F15" s="1"/>
      <c r="G15" s="1"/>
      <c r="H15" s="12"/>
      <c r="I15" s="12"/>
      <c r="J15" s="12"/>
    </row>
    <row r="16" spans="2:16" x14ac:dyDescent="0.35">
      <c r="B16" s="2" t="s">
        <v>144</v>
      </c>
      <c r="C16" s="40"/>
      <c r="D16" s="40"/>
      <c r="E16" s="40"/>
      <c r="F16" s="1"/>
      <c r="G16" s="1"/>
      <c r="H16" s="12"/>
      <c r="I16" s="12"/>
      <c r="J16" s="12"/>
    </row>
    <row r="17" spans="2:10" x14ac:dyDescent="0.35">
      <c r="B17" s="8" t="s">
        <v>98</v>
      </c>
      <c r="C17" s="40">
        <v>624.84848437334404</v>
      </c>
      <c r="D17" s="40">
        <v>714.28625918498005</v>
      </c>
      <c r="E17" s="40">
        <v>89.437774811636018</v>
      </c>
      <c r="F17" s="1"/>
      <c r="G17" s="1"/>
      <c r="H17" s="12"/>
      <c r="I17" s="12"/>
      <c r="J17" s="12"/>
    </row>
    <row r="18" spans="2:10" x14ac:dyDescent="0.35">
      <c r="B18">
        <v>2</v>
      </c>
      <c r="C18" s="40">
        <v>589.90517667673112</v>
      </c>
      <c r="D18" s="40">
        <v>676.01945694944152</v>
      </c>
      <c r="E18" s="40">
        <v>86.114280272710403</v>
      </c>
      <c r="F18" s="1"/>
      <c r="G18" s="1"/>
      <c r="H18" s="12"/>
      <c r="I18" s="12"/>
      <c r="J18" s="12"/>
    </row>
    <row r="19" spans="2:10" x14ac:dyDescent="0.35">
      <c r="B19">
        <v>3</v>
      </c>
      <c r="C19" s="40">
        <v>518.9810101410385</v>
      </c>
      <c r="D19" s="40">
        <v>592.85468449891982</v>
      </c>
      <c r="E19" s="40">
        <v>73.873674357881328</v>
      </c>
      <c r="F19" s="1"/>
      <c r="G19" s="1"/>
      <c r="H19" s="12"/>
      <c r="I19" s="12"/>
      <c r="J19" s="12"/>
    </row>
    <row r="20" spans="2:10" x14ac:dyDescent="0.35">
      <c r="B20">
        <v>4</v>
      </c>
      <c r="C20" s="40">
        <v>536.03366780788281</v>
      </c>
      <c r="D20" s="40">
        <v>612.37742135293536</v>
      </c>
      <c r="E20" s="40">
        <v>76.34375354505255</v>
      </c>
      <c r="F20" s="1"/>
      <c r="G20" s="1"/>
      <c r="H20" s="12"/>
      <c r="I20" s="12"/>
      <c r="J20" s="12"/>
    </row>
    <row r="21" spans="2:10" x14ac:dyDescent="0.35">
      <c r="B21">
        <v>5</v>
      </c>
      <c r="C21" s="40">
        <v>491.38651929681276</v>
      </c>
      <c r="D21" s="40">
        <v>563.37445432026755</v>
      </c>
      <c r="E21" s="40">
        <v>71.987935023454781</v>
      </c>
      <c r="F21" s="1"/>
      <c r="G21" s="1"/>
      <c r="H21" s="12"/>
      <c r="I21" s="12"/>
      <c r="J21" s="12"/>
    </row>
    <row r="22" spans="2:10" x14ac:dyDescent="0.35">
      <c r="B22">
        <v>6</v>
      </c>
      <c r="C22" s="40">
        <v>470.68985873585132</v>
      </c>
      <c r="D22" s="40">
        <v>545.42681717359289</v>
      </c>
      <c r="E22" s="40">
        <v>74.736958437741578</v>
      </c>
      <c r="F22" s="1"/>
      <c r="G22" s="1"/>
      <c r="H22" s="12"/>
      <c r="I22" s="12"/>
      <c r="J22" s="12"/>
    </row>
    <row r="23" spans="2:10" x14ac:dyDescent="0.35">
      <c r="B23">
        <v>7</v>
      </c>
      <c r="C23" s="40">
        <v>427.98230257676266</v>
      </c>
      <c r="D23" s="40">
        <v>497.04891582583775</v>
      </c>
      <c r="E23" s="40">
        <v>69.06661324907509</v>
      </c>
      <c r="F23" s="1"/>
      <c r="G23" s="1"/>
      <c r="H23" s="12"/>
      <c r="I23" s="12"/>
      <c r="J23" s="12"/>
    </row>
    <row r="24" spans="2:10" x14ac:dyDescent="0.35">
      <c r="B24">
        <v>8</v>
      </c>
      <c r="C24" s="40">
        <v>417.76581910499129</v>
      </c>
      <c r="D24" s="40">
        <v>484.18567248151038</v>
      </c>
      <c r="E24" s="40">
        <v>66.419853376519086</v>
      </c>
      <c r="F24" s="1"/>
      <c r="G24" s="1"/>
      <c r="H24" s="12"/>
      <c r="I24" s="12"/>
      <c r="J24" s="12"/>
    </row>
    <row r="25" spans="2:10" x14ac:dyDescent="0.35">
      <c r="B25">
        <v>9</v>
      </c>
      <c r="C25" s="40">
        <v>400.80595455318644</v>
      </c>
      <c r="D25" s="40">
        <v>465.53084695519362</v>
      </c>
      <c r="E25" s="40">
        <v>64.724892402007185</v>
      </c>
      <c r="F25" s="1"/>
      <c r="G25" s="1"/>
      <c r="H25" s="12"/>
      <c r="I25" s="12"/>
      <c r="J25" s="12"/>
    </row>
    <row r="26" spans="2:10" x14ac:dyDescent="0.35">
      <c r="B26" s="8" t="s">
        <v>99</v>
      </c>
      <c r="C26" s="40">
        <v>368.85764774896882</v>
      </c>
      <c r="D26" s="40">
        <v>430.16069896246341</v>
      </c>
      <c r="E26" s="40">
        <v>61.303051213494598</v>
      </c>
      <c r="F26" s="1"/>
      <c r="G26" s="1"/>
      <c r="H26" s="12"/>
      <c r="I26" s="12"/>
      <c r="J26" s="12"/>
    </row>
    <row r="27" spans="2:10" x14ac:dyDescent="0.35">
      <c r="C27" s="40"/>
      <c r="D27" s="40"/>
      <c r="E27" s="40"/>
      <c r="F27" s="1"/>
      <c r="G27" s="1"/>
      <c r="H27" s="12"/>
      <c r="I27" s="12"/>
      <c r="J27" s="12"/>
    </row>
    <row r="28" spans="2:10" x14ac:dyDescent="0.35">
      <c r="B28" s="2" t="s">
        <v>140</v>
      </c>
      <c r="C28" s="40">
        <v>497.67345111371645</v>
      </c>
      <c r="D28" s="40">
        <v>572.42563117810766</v>
      </c>
      <c r="E28" s="40">
        <v>74.752180064391212</v>
      </c>
    </row>
    <row r="29" spans="2:10" x14ac:dyDescent="0.35">
      <c r="F29" s="3"/>
      <c r="G29" s="3"/>
      <c r="H29" s="12"/>
      <c r="I29" s="12"/>
      <c r="J29" s="12"/>
    </row>
    <row r="31" spans="2:10" x14ac:dyDescent="0.35">
      <c r="B31" s="8" t="s">
        <v>20</v>
      </c>
    </row>
    <row r="32" spans="2:10" x14ac:dyDescent="0.35">
      <c r="B32" s="73" t="s">
        <v>145</v>
      </c>
      <c r="C32" s="73"/>
      <c r="D32" s="73"/>
      <c r="E32" s="73"/>
    </row>
    <row r="33" spans="2:8" ht="28.5" customHeight="1" x14ac:dyDescent="0.35">
      <c r="B33" s="73" t="s">
        <v>101</v>
      </c>
      <c r="C33" s="73"/>
      <c r="D33" s="73"/>
      <c r="E33" s="73"/>
    </row>
    <row r="34" spans="2:8" ht="14.5" customHeight="1" x14ac:dyDescent="0.35">
      <c r="B34" s="73" t="s">
        <v>112</v>
      </c>
      <c r="C34" s="73"/>
      <c r="D34" s="73"/>
      <c r="E34" s="73"/>
      <c r="F34" s="23"/>
      <c r="G34" s="23"/>
      <c r="H34" s="23"/>
    </row>
    <row r="35" spans="2:8" x14ac:dyDescent="0.35">
      <c r="B35" s="22"/>
      <c r="C35" s="22"/>
      <c r="D35" s="22"/>
      <c r="E35" s="22"/>
    </row>
    <row r="39" spans="2:8" x14ac:dyDescent="0.35">
      <c r="C39" s="8"/>
      <c r="E39" s="8"/>
    </row>
    <row r="40" spans="2:8" x14ac:dyDescent="0.35">
      <c r="D40" s="8"/>
      <c r="E40" s="5"/>
    </row>
    <row r="41" spans="2:8" x14ac:dyDescent="0.35">
      <c r="E41" s="5"/>
    </row>
    <row r="42" spans="2:8" x14ac:dyDescent="0.35">
      <c r="E42" s="5"/>
    </row>
    <row r="43" spans="2:8" x14ac:dyDescent="0.35">
      <c r="E43" s="5"/>
    </row>
    <row r="44" spans="2:8" x14ac:dyDescent="0.35">
      <c r="E44" s="5"/>
    </row>
    <row r="45" spans="2:8" x14ac:dyDescent="0.35">
      <c r="E45" s="5"/>
    </row>
    <row r="46" spans="2:8" x14ac:dyDescent="0.35">
      <c r="E46" s="5"/>
    </row>
    <row r="47" spans="2:8" x14ac:dyDescent="0.35">
      <c r="E47" s="5"/>
    </row>
    <row r="48" spans="2:8" x14ac:dyDescent="0.35">
      <c r="E48" s="5"/>
    </row>
    <row r="49" spans="2:5" x14ac:dyDescent="0.35">
      <c r="D49" s="8"/>
      <c r="E49" s="5"/>
    </row>
    <row r="50" spans="2:5" x14ac:dyDescent="0.35">
      <c r="B50" s="8"/>
      <c r="C50" s="5"/>
    </row>
    <row r="53" spans="2:5" x14ac:dyDescent="0.35">
      <c r="C53" s="8" t="s">
        <v>100</v>
      </c>
      <c r="D53" s="8" t="s">
        <v>142</v>
      </c>
      <c r="E53" s="8" t="s">
        <v>143</v>
      </c>
    </row>
    <row r="54" spans="2:5" x14ac:dyDescent="0.35">
      <c r="B54" s="2" t="s">
        <v>19</v>
      </c>
      <c r="C54" s="8"/>
      <c r="D54" s="8"/>
      <c r="E54" s="8"/>
    </row>
    <row r="55" spans="2:5" x14ac:dyDescent="0.35">
      <c r="B55" t="s">
        <v>0</v>
      </c>
      <c r="C55">
        <v>484.09424452871315</v>
      </c>
      <c r="D55">
        <v>554.65267593802184</v>
      </c>
      <c r="E55">
        <v>70.558431409308696</v>
      </c>
    </row>
    <row r="56" spans="2:5" x14ac:dyDescent="0.35">
      <c r="B56" t="s">
        <v>1</v>
      </c>
      <c r="C56">
        <v>545.77005331513021</v>
      </c>
      <c r="D56">
        <v>625.14095400920917</v>
      </c>
      <c r="E56">
        <v>79.370900694078955</v>
      </c>
    </row>
    <row r="57" spans="2:5" x14ac:dyDescent="0.35">
      <c r="B57" t="s">
        <v>2</v>
      </c>
      <c r="C57">
        <v>419.81656124643291</v>
      </c>
      <c r="D57">
        <v>488.52595581755952</v>
      </c>
      <c r="E57">
        <v>68.709394571126609</v>
      </c>
    </row>
    <row r="58" spans="2:5" x14ac:dyDescent="0.35">
      <c r="B58" t="s">
        <v>3</v>
      </c>
      <c r="C58">
        <v>468.61266364488847</v>
      </c>
      <c r="D58">
        <v>542.76063484310225</v>
      </c>
      <c r="E58">
        <v>74.147971198213781</v>
      </c>
    </row>
    <row r="59" spans="2:5" x14ac:dyDescent="0.35">
      <c r="B59" t="s">
        <v>4</v>
      </c>
      <c r="C59">
        <v>471.06761643218618</v>
      </c>
      <c r="D59">
        <v>543.42996259104552</v>
      </c>
      <c r="E59">
        <v>72.362346158859339</v>
      </c>
    </row>
    <row r="60" spans="2:5" x14ac:dyDescent="0.35">
      <c r="B60" t="s">
        <v>5</v>
      </c>
      <c r="C60">
        <v>598.69912722497133</v>
      </c>
      <c r="D60">
        <v>685.82849430367617</v>
      </c>
      <c r="E60">
        <v>87.129367078704831</v>
      </c>
    </row>
    <row r="61" spans="2:5" x14ac:dyDescent="0.35">
      <c r="B61" t="s">
        <v>6</v>
      </c>
      <c r="C61">
        <v>561.57863306850265</v>
      </c>
      <c r="D61">
        <v>641.34467377482304</v>
      </c>
      <c r="E61">
        <v>79.766040706320382</v>
      </c>
    </row>
    <row r="62" spans="2:5" x14ac:dyDescent="0.35">
      <c r="B62" t="s">
        <v>7</v>
      </c>
      <c r="C62">
        <v>451.42740867102066</v>
      </c>
      <c r="D62">
        <v>517.97863298703294</v>
      </c>
      <c r="E62">
        <v>66.551224316012281</v>
      </c>
    </row>
    <row r="63" spans="2:5" x14ac:dyDescent="0.35">
      <c r="B63" t="s">
        <v>8</v>
      </c>
      <c r="C63">
        <v>451.86630296736547</v>
      </c>
      <c r="D63">
        <v>521.29919055911932</v>
      </c>
      <c r="E63">
        <v>69.432887591753854</v>
      </c>
    </row>
    <row r="64" spans="2:5" x14ac:dyDescent="0.35">
      <c r="B64" s="8"/>
    </row>
    <row r="65" spans="2:5" x14ac:dyDescent="0.35">
      <c r="B65" s="2" t="s">
        <v>144</v>
      </c>
    </row>
    <row r="66" spans="2:5" x14ac:dyDescent="0.35">
      <c r="B66" s="8" t="s">
        <v>98</v>
      </c>
      <c r="C66">
        <v>624.84848437334404</v>
      </c>
      <c r="D66">
        <v>714.28625918498005</v>
      </c>
      <c r="E66">
        <v>89.437774811636018</v>
      </c>
    </row>
    <row r="67" spans="2:5" x14ac:dyDescent="0.35">
      <c r="B67">
        <v>2</v>
      </c>
      <c r="C67">
        <v>589.90517667673112</v>
      </c>
      <c r="D67">
        <v>676.01945694944152</v>
      </c>
      <c r="E67">
        <v>86.114280272710403</v>
      </c>
    </row>
    <row r="68" spans="2:5" x14ac:dyDescent="0.35">
      <c r="B68">
        <v>3</v>
      </c>
      <c r="C68">
        <v>518.9810101410385</v>
      </c>
      <c r="D68">
        <v>592.85468449891982</v>
      </c>
      <c r="E68">
        <v>73.873674357881328</v>
      </c>
    </row>
    <row r="69" spans="2:5" x14ac:dyDescent="0.35">
      <c r="B69">
        <v>4</v>
      </c>
      <c r="C69">
        <v>536.03366780788281</v>
      </c>
      <c r="D69">
        <v>612.37742135293536</v>
      </c>
      <c r="E69">
        <v>76.34375354505255</v>
      </c>
    </row>
    <row r="70" spans="2:5" x14ac:dyDescent="0.35">
      <c r="B70">
        <v>5</v>
      </c>
      <c r="C70">
        <v>491.38651929681276</v>
      </c>
      <c r="D70">
        <v>563.37445432026755</v>
      </c>
      <c r="E70">
        <v>71.987935023454781</v>
      </c>
    </row>
    <row r="71" spans="2:5" x14ac:dyDescent="0.35">
      <c r="B71">
        <v>6</v>
      </c>
      <c r="C71">
        <v>470.68985873585132</v>
      </c>
      <c r="D71">
        <v>545.42681717359289</v>
      </c>
      <c r="E71">
        <v>74.736958437741578</v>
      </c>
    </row>
    <row r="72" spans="2:5" x14ac:dyDescent="0.35">
      <c r="B72">
        <v>7</v>
      </c>
      <c r="C72">
        <v>427.98230257676266</v>
      </c>
      <c r="D72">
        <v>497.04891582583775</v>
      </c>
      <c r="E72">
        <v>69.06661324907509</v>
      </c>
    </row>
    <row r="73" spans="2:5" x14ac:dyDescent="0.35">
      <c r="B73">
        <v>8</v>
      </c>
      <c r="C73">
        <v>417.76581910499129</v>
      </c>
      <c r="D73">
        <v>484.18567248151038</v>
      </c>
      <c r="E73">
        <v>66.419853376519086</v>
      </c>
    </row>
    <row r="74" spans="2:5" x14ac:dyDescent="0.35">
      <c r="B74">
        <v>9</v>
      </c>
      <c r="C74">
        <v>400.80595455318644</v>
      </c>
      <c r="D74">
        <v>465.53084695519362</v>
      </c>
      <c r="E74">
        <v>64.724892402007185</v>
      </c>
    </row>
    <row r="75" spans="2:5" x14ac:dyDescent="0.35">
      <c r="B75" s="8" t="s">
        <v>99</v>
      </c>
      <c r="C75">
        <v>368.85764774896882</v>
      </c>
      <c r="D75">
        <v>430.16069896246341</v>
      </c>
      <c r="E75">
        <v>61.303051213494598</v>
      </c>
    </row>
    <row r="77" spans="2:5" x14ac:dyDescent="0.35">
      <c r="C77">
        <v>497.67345111371645</v>
      </c>
      <c r="D77">
        <v>572.42563117810766</v>
      </c>
      <c r="E77">
        <v>74.752180064391212</v>
      </c>
    </row>
  </sheetData>
  <sortState ref="B6:E14">
    <sortCondition ref="E6:E14"/>
  </sortState>
  <mergeCells count="4">
    <mergeCell ref="B2:E2"/>
    <mergeCell ref="B32:E32"/>
    <mergeCell ref="B33:E33"/>
    <mergeCell ref="B34:E3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0093E-59BE-4D68-A278-F87A7B05E16F}">
  <dimension ref="B2:I46"/>
  <sheetViews>
    <sheetView workbookViewId="0"/>
  </sheetViews>
  <sheetFormatPr defaultRowHeight="14.5" x14ac:dyDescent="0.35"/>
  <cols>
    <col min="2" max="2" width="34" style="6" customWidth="1"/>
    <col min="3" max="7" width="14.453125" customWidth="1"/>
    <col min="8" max="8" width="3.81640625" customWidth="1"/>
    <col min="9" max="9" width="14.453125" customWidth="1"/>
  </cols>
  <sheetData>
    <row r="2" spans="2:9" x14ac:dyDescent="0.35">
      <c r="B2" s="21" t="s">
        <v>206</v>
      </c>
    </row>
    <row r="4" spans="2:9" s="22" customFormat="1" ht="29" x14ac:dyDescent="0.35">
      <c r="C4" s="7" t="s">
        <v>41</v>
      </c>
      <c r="D4" s="7" t="s">
        <v>42</v>
      </c>
      <c r="E4" s="7" t="s">
        <v>43</v>
      </c>
      <c r="F4" s="7" t="s">
        <v>44</v>
      </c>
      <c r="G4" s="7" t="s">
        <v>14</v>
      </c>
      <c r="H4" s="7"/>
      <c r="I4" s="7" t="s">
        <v>18</v>
      </c>
    </row>
    <row r="5" spans="2:9" x14ac:dyDescent="0.35">
      <c r="B5" s="7" t="s">
        <v>52</v>
      </c>
    </row>
    <row r="6" spans="2:9" x14ac:dyDescent="0.35">
      <c r="B6" s="22" t="s">
        <v>54</v>
      </c>
      <c r="C6" s="1">
        <v>329.93691800247046</v>
      </c>
      <c r="D6" s="1">
        <v>2111.1869999999999</v>
      </c>
      <c r="E6" s="1">
        <v>1791.1527326494534</v>
      </c>
      <c r="F6" s="1">
        <v>1503.8479999999997</v>
      </c>
      <c r="G6" s="1">
        <v>1126.7769335128417</v>
      </c>
      <c r="H6" s="1"/>
      <c r="I6" s="1">
        <v>6862.9015841647652</v>
      </c>
    </row>
    <row r="7" spans="2:9" x14ac:dyDescent="0.35">
      <c r="B7" s="22" t="s">
        <v>55</v>
      </c>
      <c r="C7" s="1">
        <v>632.36782977095413</v>
      </c>
      <c r="D7" s="1">
        <v>259.02899999999994</v>
      </c>
      <c r="E7" s="1">
        <v>701.6987372429594</v>
      </c>
      <c r="F7" s="1">
        <v>654.61999999999989</v>
      </c>
      <c r="G7" s="1">
        <v>573.04740696985277</v>
      </c>
      <c r="H7" s="1"/>
      <c r="I7" s="1">
        <v>2820.7629739837666</v>
      </c>
    </row>
    <row r="8" spans="2:9" x14ac:dyDescent="0.35">
      <c r="B8" s="7" t="s">
        <v>53</v>
      </c>
      <c r="C8" s="1">
        <v>962.30474777342465</v>
      </c>
      <c r="D8" s="1">
        <v>2370.2159999999999</v>
      </c>
      <c r="E8" s="1">
        <v>2492.8514698924128</v>
      </c>
      <c r="F8" s="1">
        <v>2158.4679999999998</v>
      </c>
      <c r="G8" s="1">
        <v>1699.8243404826944</v>
      </c>
      <c r="H8" s="1"/>
      <c r="I8" s="1">
        <v>9683.6645581485318</v>
      </c>
    </row>
    <row r="9" spans="2:9" x14ac:dyDescent="0.35">
      <c r="B9" s="23" t="s">
        <v>93</v>
      </c>
      <c r="C9" s="1">
        <v>422.64272634999998</v>
      </c>
      <c r="D9" s="1">
        <v>2649.7463447</v>
      </c>
      <c r="E9" s="1">
        <v>2098.1878103399999</v>
      </c>
      <c r="F9" s="1">
        <v>2019.1480064799998</v>
      </c>
      <c r="G9" s="1">
        <v>1346.52919617</v>
      </c>
      <c r="H9" s="1"/>
      <c r="I9" s="1">
        <v>8536.2540840399997</v>
      </c>
    </row>
    <row r="10" spans="2:9" ht="29" x14ac:dyDescent="0.35">
      <c r="B10" s="23" t="s">
        <v>104</v>
      </c>
      <c r="C10" s="1">
        <v>279.04645437625754</v>
      </c>
      <c r="D10" s="1">
        <v>114.04212308314493</v>
      </c>
      <c r="E10" s="1">
        <v>347.38946591018981</v>
      </c>
      <c r="F10" s="1">
        <v>235.12444791147232</v>
      </c>
      <c r="G10" s="1">
        <v>299.96479776104439</v>
      </c>
      <c r="H10" s="1"/>
      <c r="I10" s="1">
        <v>1275.567289042109</v>
      </c>
    </row>
    <row r="11" spans="2:9" x14ac:dyDescent="0.35">
      <c r="B11" s="23" t="s">
        <v>102</v>
      </c>
      <c r="C11" s="1">
        <v>18.07491577857941</v>
      </c>
      <c r="D11" s="1">
        <v>195.61358169401913</v>
      </c>
      <c r="E11" s="1">
        <v>150.03096232476349</v>
      </c>
      <c r="F11" s="1">
        <v>114.20181322083911</v>
      </c>
      <c r="G11" s="1">
        <v>88.169480378428915</v>
      </c>
      <c r="H11" s="1"/>
      <c r="I11" s="1">
        <v>566.09075339663002</v>
      </c>
    </row>
    <row r="12" spans="2:9" x14ac:dyDescent="0.35">
      <c r="B12" s="7" t="s">
        <v>56</v>
      </c>
      <c r="C12" s="1">
        <v>719.76409650483697</v>
      </c>
      <c r="D12" s="1">
        <v>2959.4020494771639</v>
      </c>
      <c r="E12" s="1">
        <v>2595.6082385749532</v>
      </c>
      <c r="F12" s="1">
        <v>2368.4742676123115</v>
      </c>
      <c r="G12" s="1">
        <v>1734.6634743094733</v>
      </c>
      <c r="H12" s="1"/>
      <c r="I12" s="1">
        <v>10377.912126478739</v>
      </c>
    </row>
    <row r="13" spans="2:9" x14ac:dyDescent="0.35">
      <c r="B13" s="7" t="s">
        <v>57</v>
      </c>
      <c r="C13" s="1">
        <v>-242.54065126858768</v>
      </c>
      <c r="D13" s="1">
        <v>589.18604947716403</v>
      </c>
      <c r="E13" s="1">
        <v>102.7567686825405</v>
      </c>
      <c r="F13" s="1">
        <v>210.0062676123116</v>
      </c>
      <c r="G13" s="1">
        <v>34.839133826778834</v>
      </c>
      <c r="H13" s="1"/>
      <c r="I13" s="1">
        <v>694.24756833020729</v>
      </c>
    </row>
    <row r="14" spans="2:9" x14ac:dyDescent="0.35">
      <c r="B14" s="7"/>
    </row>
    <row r="15" spans="2:9" x14ac:dyDescent="0.35">
      <c r="B15" s="7" t="s">
        <v>141</v>
      </c>
    </row>
    <row r="16" spans="2:9" x14ac:dyDescent="0.35">
      <c r="B16" s="23" t="s">
        <v>53</v>
      </c>
      <c r="C16" s="1">
        <v>46.09818811845421</v>
      </c>
      <c r="D16" s="1">
        <v>113.54268312837632</v>
      </c>
      <c r="E16" s="1">
        <v>171.41060214654979</v>
      </c>
      <c r="F16" s="1">
        <v>177.95366655943394</v>
      </c>
      <c r="G16" s="1">
        <v>188.81717370605708</v>
      </c>
      <c r="H16" s="1"/>
      <c r="I16" s="1">
        <v>171.24033469464797</v>
      </c>
    </row>
    <row r="17" spans="2:9" x14ac:dyDescent="0.35">
      <c r="B17" s="23" t="s">
        <v>56</v>
      </c>
      <c r="C17" s="1">
        <v>34.47953550926615</v>
      </c>
      <c r="D17" s="1">
        <v>141.76701581343349</v>
      </c>
      <c r="E17" s="1">
        <v>178.47624557025048</v>
      </c>
      <c r="F17" s="1">
        <v>195.26751384467167</v>
      </c>
      <c r="G17" s="1">
        <v>192.68711875089122</v>
      </c>
      <c r="H17" s="1"/>
      <c r="I17" s="1">
        <v>183.51700797757096</v>
      </c>
    </row>
    <row r="18" spans="2:9" x14ac:dyDescent="0.35">
      <c r="B18" s="23" t="s">
        <v>57</v>
      </c>
      <c r="C18" s="1">
        <v>-11.618652609188056</v>
      </c>
      <c r="D18" s="1">
        <v>28.224332685057181</v>
      </c>
      <c r="E18" s="1">
        <v>7.0656434237007186</v>
      </c>
      <c r="F18" s="1">
        <v>17.313847285237749</v>
      </c>
      <c r="G18" s="1">
        <v>3.869945044834143</v>
      </c>
      <c r="H18" s="1"/>
      <c r="I18" s="1">
        <v>12.276673282922975</v>
      </c>
    </row>
    <row r="19" spans="2:9" x14ac:dyDescent="0.35">
      <c r="B19" s="22"/>
    </row>
    <row r="20" spans="2:9" x14ac:dyDescent="0.35">
      <c r="B20" s="7" t="s">
        <v>146</v>
      </c>
    </row>
    <row r="21" spans="2:9" x14ac:dyDescent="0.35">
      <c r="B21" s="23" t="s">
        <v>57</v>
      </c>
      <c r="C21" s="18">
        <v>-6.5598394339062199E-2</v>
      </c>
      <c r="D21" s="18">
        <v>3.5591343162151998E-2</v>
      </c>
      <c r="E21" s="18">
        <v>7.5469781216609263E-3</v>
      </c>
      <c r="F21" s="18">
        <v>1.6564600053072115E-2</v>
      </c>
      <c r="G21" s="18">
        <v>3.8864282822750839E-3</v>
      </c>
      <c r="H21" s="18"/>
      <c r="I21" s="18">
        <v>1.2506826152763195E-2</v>
      </c>
    </row>
    <row r="22" spans="2:9" x14ac:dyDescent="0.35">
      <c r="B22" s="11"/>
    </row>
    <row r="23" spans="2:9" x14ac:dyDescent="0.35">
      <c r="B23" s="24" t="s">
        <v>147</v>
      </c>
    </row>
    <row r="24" spans="2:9" x14ac:dyDescent="0.35">
      <c r="B24" s="20" t="s">
        <v>49</v>
      </c>
      <c r="C24" s="1">
        <v>20875110</v>
      </c>
      <c r="D24" s="1">
        <v>20875110</v>
      </c>
      <c r="E24" s="1">
        <v>14543158</v>
      </c>
      <c r="F24" s="1">
        <v>12129382</v>
      </c>
      <c r="G24" s="1">
        <v>9002488</v>
      </c>
      <c r="H24" s="1"/>
      <c r="I24" s="1">
        <v>56550138</v>
      </c>
    </row>
    <row r="25" spans="2:9" ht="29" x14ac:dyDescent="0.35">
      <c r="B25" s="20" t="s">
        <v>50</v>
      </c>
      <c r="C25" s="1">
        <v>3697.3565239257814</v>
      </c>
      <c r="D25" s="1">
        <v>16554.195406250001</v>
      </c>
      <c r="E25" s="1">
        <v>13615.617671874999</v>
      </c>
      <c r="F25" s="1">
        <v>12678.016187499999</v>
      </c>
      <c r="G25" s="1">
        <v>8964.3063750000001</v>
      </c>
      <c r="H25" s="1"/>
      <c r="I25" s="1">
        <v>55509.492164550778</v>
      </c>
    </row>
    <row r="26" spans="2:9" x14ac:dyDescent="0.35">
      <c r="B26" s="11"/>
    </row>
    <row r="28" spans="2:9" x14ac:dyDescent="0.35">
      <c r="B28" s="11" t="s">
        <v>20</v>
      </c>
    </row>
    <row r="29" spans="2:9" ht="16.5" customHeight="1" x14ac:dyDescent="0.35">
      <c r="B29" s="77" t="s">
        <v>103</v>
      </c>
      <c r="C29" s="78"/>
      <c r="D29" s="78"/>
      <c r="E29" s="78"/>
      <c r="F29" s="78"/>
      <c r="G29" s="78"/>
      <c r="H29" s="78"/>
      <c r="I29" s="78"/>
    </row>
    <row r="30" spans="2:9" ht="30.65" customHeight="1" x14ac:dyDescent="0.35">
      <c r="B30" s="77" t="s">
        <v>148</v>
      </c>
      <c r="C30" s="77"/>
      <c r="D30" s="77"/>
      <c r="E30" s="77"/>
      <c r="F30" s="77"/>
      <c r="G30" s="77"/>
      <c r="H30" s="77"/>
      <c r="I30" s="77"/>
    </row>
    <row r="31" spans="2:9" ht="31" customHeight="1" x14ac:dyDescent="0.35">
      <c r="B31" s="77" t="s">
        <v>150</v>
      </c>
      <c r="C31" s="77"/>
      <c r="D31" s="77"/>
      <c r="E31" s="77"/>
      <c r="F31" s="77"/>
      <c r="G31" s="77"/>
      <c r="H31" s="77"/>
      <c r="I31" s="77"/>
    </row>
    <row r="32" spans="2:9" ht="18.649999999999999" customHeight="1" x14ac:dyDescent="0.35">
      <c r="B32" s="77" t="s">
        <v>149</v>
      </c>
      <c r="C32" s="77"/>
      <c r="D32" s="77"/>
      <c r="E32" s="77"/>
      <c r="F32" s="77"/>
      <c r="G32" s="77"/>
      <c r="H32" s="77"/>
      <c r="I32" s="77"/>
    </row>
    <row r="33" spans="2:9" ht="19.5" customHeight="1" x14ac:dyDescent="0.35">
      <c r="B33" s="77" t="s">
        <v>112</v>
      </c>
      <c r="C33" s="77"/>
      <c r="D33" s="77"/>
      <c r="E33" s="77"/>
      <c r="F33" s="77"/>
      <c r="G33" s="77"/>
      <c r="H33" s="77"/>
      <c r="I33" s="77"/>
    </row>
    <row r="34" spans="2:9" x14ac:dyDescent="0.35">
      <c r="B34" s="29"/>
      <c r="C34" s="29"/>
      <c r="D34" s="29"/>
      <c r="E34" s="29"/>
      <c r="F34" s="29"/>
      <c r="G34" s="29"/>
      <c r="H34" s="29"/>
      <c r="I34" s="29"/>
    </row>
    <row r="35" spans="2:9" x14ac:dyDescent="0.35">
      <c r="B35"/>
    </row>
    <row r="36" spans="2:9" x14ac:dyDescent="0.35">
      <c r="B36"/>
    </row>
    <row r="37" spans="2:9" x14ac:dyDescent="0.35">
      <c r="B37"/>
    </row>
    <row r="38" spans="2:9" x14ac:dyDescent="0.35">
      <c r="B38"/>
    </row>
    <row r="39" spans="2:9" x14ac:dyDescent="0.35">
      <c r="B39"/>
    </row>
    <row r="40" spans="2:9" x14ac:dyDescent="0.35">
      <c r="B40"/>
    </row>
    <row r="41" spans="2:9" x14ac:dyDescent="0.35">
      <c r="B41"/>
    </row>
    <row r="42" spans="2:9" x14ac:dyDescent="0.35">
      <c r="B42"/>
    </row>
    <row r="43" spans="2:9" x14ac:dyDescent="0.35">
      <c r="B43"/>
    </row>
    <row r="44" spans="2:9" x14ac:dyDescent="0.35">
      <c r="B44"/>
    </row>
    <row r="45" spans="2:9" x14ac:dyDescent="0.35">
      <c r="B45"/>
    </row>
    <row r="46" spans="2:9" x14ac:dyDescent="0.35">
      <c r="B46"/>
    </row>
  </sheetData>
  <mergeCells count="6">
    <mergeCell ref="B33:E33"/>
    <mergeCell ref="F33:I33"/>
    <mergeCell ref="B29:I29"/>
    <mergeCell ref="B30:I30"/>
    <mergeCell ref="B31:I31"/>
    <mergeCell ref="B32:I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Front page</vt:lpstr>
      <vt:lpstr>Fig 7.1</vt:lpstr>
      <vt:lpstr>Table 7.1</vt:lpstr>
      <vt:lpstr>Fig 7.2</vt:lpstr>
      <vt:lpstr>Fig 7.3</vt:lpstr>
      <vt:lpstr>Fig 7.4</vt:lpstr>
      <vt:lpstr>Table 7.2</vt:lpstr>
      <vt:lpstr>Fig 7.5</vt:lpstr>
      <vt:lpstr>Fig 7B.1</vt:lpstr>
      <vt:lpstr>Fig 7B.2</vt:lpstr>
      <vt:lpstr>Fig 7B.3</vt:lpstr>
      <vt:lpstr>Fig 7B.4</vt:lpstr>
      <vt:lpstr>Fig 7B.5</vt:lpstr>
      <vt:lpstr>Fig 7B.6</vt:lpstr>
      <vt:lpstr>Fig 7B.7</vt:lpstr>
      <vt:lpstr>Fig 7B.8</vt:lpstr>
      <vt:lpstr>Table 7B.1</vt:lpstr>
      <vt:lpstr>Fig 7B.9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Ogden</dc:creator>
  <cp:lastModifiedBy>Kate Ogden</cp:lastModifiedBy>
  <dcterms:created xsi:type="dcterms:W3CDTF">2021-09-30T16:31:49Z</dcterms:created>
  <dcterms:modified xsi:type="dcterms:W3CDTF">2021-10-05T10:18:39Z</dcterms:modified>
</cp:coreProperties>
</file>