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66925"/>
  <mc:AlternateContent xmlns:mc="http://schemas.openxmlformats.org/markup-compatibility/2006">
    <mc:Choice Requires="x15">
      <x15ac:absPath xmlns:x15ac="http://schemas.microsoft.com/office/spreadsheetml/2010/11/ac" url="C:\Users\Rachel\Documents\IFS\Welsh council tax\"/>
    </mc:Choice>
  </mc:AlternateContent>
  <xr:revisionPtr revIDLastSave="0" documentId="13_ncr:1_{367A24D0-14AD-46F7-AA9B-CC828FE5E953}" xr6:coauthVersionLast="47" xr6:coauthVersionMax="47" xr10:uidLastSave="{00000000-0000-0000-0000-000000000000}"/>
  <bookViews>
    <workbookView xWindow="3015" yWindow="1800" windowWidth="24345" windowHeight="13725" firstSheet="2" activeTab="4" xr2:uid="{CCBC12F8-E2AF-4B01-B8DC-E12141C215FA}"/>
  </bookViews>
  <sheets>
    <sheet name="README" sheetId="2" r:id="rId1"/>
    <sheet name="Contents" sheetId="1" r:id="rId2"/>
    <sheet name="Council and LSOA analysis ==&gt;" sheetId="3" r:id="rId3"/>
    <sheet name="B.1 Estimated property values " sheetId="4" r:id="rId4"/>
    <sheet name="B.2 Band changes" sheetId="20" r:id="rId5"/>
    <sheet name="B.3 9 bands by council" sheetId="5" r:id="rId6"/>
    <sheet name="B.4 12 bands by council" sheetId="6" r:id="rId7"/>
    <sheet name="B.5 Changes in tax bases" sheetId="7" r:id="rId8"/>
    <sheet name="B.6 Changes in RSG" sheetId="8" r:id="rId9"/>
    <sheet name="B.7 Average gross bills" sheetId="9" r:id="rId10"/>
    <sheet name="B.8 Average net bills" sheetId="10" r:id="rId11"/>
    <sheet name="B.9 Bills by LSOA" sheetId="15" r:id="rId12"/>
    <sheet name="B.10 Bills by LSOA deprivation" sheetId="12" r:id="rId13"/>
    <sheet name="B.11 Bills by LSOA density" sheetId="13" r:id="rId14"/>
    <sheet name="B.12 Gross bills by property" sheetId="14" r:id="rId15"/>
    <sheet name="B.13 Bills as % of value" sheetId="11" r:id="rId16"/>
    <sheet name="B.14 Change in values (council)" sheetId="16" r:id="rId17"/>
    <sheet name="B.15 Change in values (LSOA)" sheetId="17" r:id="rId18"/>
    <sheet name="Household type analysis ==&gt;" sheetId="18" r:id="rId19"/>
    <sheet name="B.16 Changes in cash bills" sheetId="19" r:id="rId20"/>
    <sheet name="B.17 Winners losers - income" sheetId="21" r:id="rId21"/>
    <sheet name="B.18 Winners losers " sheetId="23" r:id="rId22"/>
    <sheet name="B.19 Average effects" sheetId="24" r:id="rId2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9" i="16" l="1"/>
  <c r="R28" i="16"/>
  <c r="R27" i="16"/>
  <c r="R26" i="16"/>
  <c r="R25" i="16"/>
  <c r="R24" i="16"/>
  <c r="R23" i="16"/>
  <c r="R22" i="16"/>
  <c r="R21" i="16"/>
  <c r="R20" i="16"/>
  <c r="R19" i="16"/>
  <c r="R18" i="16"/>
  <c r="R17" i="16"/>
  <c r="R16" i="16"/>
  <c r="R15" i="16"/>
  <c r="R14" i="16"/>
  <c r="R13" i="16"/>
  <c r="R12" i="16"/>
  <c r="R11" i="16"/>
  <c r="R10" i="16"/>
  <c r="R9" i="16"/>
  <c r="R8" i="16"/>
  <c r="Q29" i="16"/>
  <c r="Q28" i="16"/>
  <c r="Q27" i="16"/>
  <c r="Q26" i="16"/>
  <c r="Q25" i="16"/>
  <c r="Q24" i="16"/>
  <c r="Q23" i="16"/>
  <c r="Q22" i="16"/>
  <c r="Q21" i="16"/>
  <c r="Q20" i="16"/>
  <c r="Q19" i="16"/>
  <c r="Q18" i="16"/>
  <c r="Q17" i="16"/>
  <c r="Q16" i="16"/>
  <c r="Q15" i="16"/>
  <c r="Q14" i="16"/>
  <c r="Q13" i="16"/>
  <c r="Q12" i="16"/>
  <c r="Q11" i="16"/>
  <c r="Q10" i="16"/>
  <c r="Q9" i="16"/>
  <c r="Q8" i="16"/>
  <c r="P29" i="16"/>
  <c r="P28" i="16"/>
  <c r="P27" i="16"/>
  <c r="P26" i="16"/>
  <c r="P25" i="16"/>
  <c r="P24" i="16"/>
  <c r="P23" i="16"/>
  <c r="P22" i="16"/>
  <c r="P21" i="16"/>
  <c r="P20" i="16"/>
  <c r="P19" i="16"/>
  <c r="P18" i="16"/>
  <c r="P17" i="16"/>
  <c r="P16" i="16"/>
  <c r="P15" i="16"/>
  <c r="P14" i="16"/>
  <c r="P13" i="16"/>
  <c r="P12" i="16"/>
  <c r="P11" i="16"/>
  <c r="P10" i="16"/>
  <c r="P9" i="16"/>
  <c r="P8" i="16"/>
  <c r="O9" i="16"/>
  <c r="O10" i="16"/>
  <c r="O11" i="16"/>
  <c r="O12" i="16"/>
  <c r="O13" i="16"/>
  <c r="O14" i="16"/>
  <c r="O15" i="16"/>
  <c r="O16" i="16"/>
  <c r="O17" i="16"/>
  <c r="O18" i="16"/>
  <c r="O19" i="16"/>
  <c r="O20" i="16"/>
  <c r="O21" i="16"/>
  <c r="O22" i="16"/>
  <c r="O23" i="16"/>
  <c r="O24" i="16"/>
  <c r="O25" i="16"/>
  <c r="O26" i="16"/>
  <c r="O27" i="16"/>
  <c r="O28" i="16"/>
  <c r="O29" i="16"/>
  <c r="O8" i="16"/>
  <c r="J9" i="16"/>
  <c r="K9" i="16"/>
  <c r="L9" i="16"/>
  <c r="J10" i="16"/>
  <c r="K10" i="16"/>
  <c r="L10" i="16"/>
  <c r="J11" i="16"/>
  <c r="K11" i="16"/>
  <c r="L11" i="16"/>
  <c r="J12" i="16"/>
  <c r="K12" i="16"/>
  <c r="L12" i="16"/>
  <c r="J13" i="16"/>
  <c r="K13" i="16"/>
  <c r="L13" i="16"/>
  <c r="J14" i="16"/>
  <c r="K14" i="16"/>
  <c r="L14" i="16"/>
  <c r="J15" i="16"/>
  <c r="K15" i="16"/>
  <c r="L15" i="16"/>
  <c r="J16" i="16"/>
  <c r="K16" i="16"/>
  <c r="L16" i="16"/>
  <c r="J17" i="16"/>
  <c r="K17" i="16"/>
  <c r="L17" i="16"/>
  <c r="J18" i="16"/>
  <c r="K18" i="16"/>
  <c r="L18" i="16"/>
  <c r="J19" i="16"/>
  <c r="K19" i="16"/>
  <c r="L19" i="16"/>
  <c r="J20" i="16"/>
  <c r="K20" i="16"/>
  <c r="L20" i="16"/>
  <c r="J21" i="16"/>
  <c r="K21" i="16"/>
  <c r="L21" i="16"/>
  <c r="J22" i="16"/>
  <c r="K22" i="16"/>
  <c r="L22" i="16"/>
  <c r="J23" i="16"/>
  <c r="K23" i="16"/>
  <c r="L23" i="16"/>
  <c r="J24" i="16"/>
  <c r="K24" i="16"/>
  <c r="L24" i="16"/>
  <c r="J25" i="16"/>
  <c r="K25" i="16"/>
  <c r="L25" i="16"/>
  <c r="J26" i="16"/>
  <c r="K26" i="16"/>
  <c r="L26" i="16"/>
  <c r="J27" i="16"/>
  <c r="K27" i="16"/>
  <c r="L27" i="16"/>
  <c r="J28" i="16"/>
  <c r="K28" i="16"/>
  <c r="L28" i="16"/>
  <c r="J29" i="16"/>
  <c r="K29" i="16"/>
  <c r="L29" i="16"/>
  <c r="L8" i="16"/>
  <c r="K8" i="16"/>
  <c r="J8" i="16"/>
  <c r="I9" i="16"/>
  <c r="I10" i="16"/>
  <c r="I11" i="16"/>
  <c r="I12" i="16"/>
  <c r="I13" i="16"/>
  <c r="I14" i="16"/>
  <c r="I15" i="16"/>
  <c r="I16" i="16"/>
  <c r="I17" i="16"/>
  <c r="I18" i="16"/>
  <c r="I19" i="16"/>
  <c r="I20" i="16"/>
  <c r="I21" i="16"/>
  <c r="I22" i="16"/>
  <c r="I23" i="16"/>
  <c r="I24" i="16"/>
  <c r="I25" i="16"/>
  <c r="I26" i="16"/>
  <c r="I27" i="16"/>
  <c r="I28" i="16"/>
  <c r="I29" i="16"/>
  <c r="I8" i="16"/>
  <c r="Y65" i="14"/>
  <c r="Y64" i="14"/>
  <c r="Y63" i="14"/>
  <c r="Y62" i="14"/>
  <c r="Y61" i="14"/>
  <c r="Y60" i="14"/>
  <c r="Y59" i="14"/>
  <c r="Y58" i="14"/>
  <c r="Y57" i="14"/>
  <c r="Y56" i="14"/>
  <c r="Y55" i="14"/>
  <c r="Y54" i="14"/>
  <c r="Y50" i="14"/>
  <c r="Y49" i="14"/>
  <c r="Y48" i="14"/>
  <c r="Y47" i="14"/>
  <c r="Y46" i="14"/>
  <c r="Y45" i="14"/>
  <c r="Y44" i="14"/>
  <c r="Y43" i="14"/>
  <c r="Y42" i="14"/>
  <c r="Y41" i="14"/>
  <c r="Y40" i="14"/>
  <c r="Y39" i="14"/>
  <c r="Y35" i="14"/>
  <c r="Y34" i="14"/>
  <c r="Y33" i="14"/>
  <c r="Y32" i="14"/>
  <c r="Y31" i="14"/>
  <c r="Y30" i="14"/>
  <c r="Y29" i="14"/>
  <c r="Y28" i="14"/>
  <c r="Y27" i="14"/>
  <c r="Y26" i="14"/>
  <c r="Y25" i="14"/>
  <c r="Y24" i="14"/>
  <c r="Y10" i="14"/>
  <c r="Y11" i="14"/>
  <c r="Y12" i="14"/>
  <c r="Y13" i="14"/>
  <c r="Y14" i="14"/>
  <c r="Y15" i="14"/>
  <c r="Y16" i="14"/>
  <c r="Y17" i="14"/>
  <c r="Y18" i="14"/>
  <c r="Y19" i="14"/>
  <c r="Y20" i="14"/>
  <c r="Y9" i="14"/>
  <c r="Q28" i="20"/>
  <c r="Q27" i="20"/>
  <c r="Q26" i="20"/>
  <c r="Q25" i="20"/>
  <c r="Q12" i="20"/>
  <c r="Q11" i="20"/>
  <c r="Q10" i="20"/>
  <c r="Q9" i="20"/>
  <c r="Q13" i="20" s="1"/>
  <c r="Q29" i="20" l="1"/>
</calcChain>
</file>

<file path=xl/sharedStrings.xml><?xml version="1.0" encoding="utf-8"?>
<sst xmlns="http://schemas.openxmlformats.org/spreadsheetml/2006/main" count="1036" uniqueCount="231">
  <si>
    <t>Pure revaluation</t>
  </si>
  <si>
    <t>Revaluation plus tax rates proportional to mid-point of each band</t>
  </si>
  <si>
    <t>Revaluation plus 3 extra bands plus tax rates proportional to mid-point of each band</t>
  </si>
  <si>
    <t>Revaluation plus 3 extra bands plus tax rates that are less regressive</t>
  </si>
  <si>
    <t>Assessing the Welsh Government's proposed reforms to council tax</t>
  </si>
  <si>
    <t>Appendix B: Online spreadsheet appendix</t>
  </si>
  <si>
    <t>© The Institute for Fiscal Studies, 2023.</t>
  </si>
  <si>
    <t>All council-level results are at the billing authority level, unless otherwise noted.</t>
  </si>
  <si>
    <r>
      <t xml:space="preserve">Use of these results should acknowledge S. Adam, D. Phillips, and S. Ray-Chaudhuri (2023), 'Assessing the Welsh Government's proposed reforms to council tax', and link to </t>
    </r>
    <r>
      <rPr>
        <sz val="10"/>
        <color rgb="FFFF0000"/>
        <rFont val="Noto Sans"/>
        <family val="2"/>
      </rPr>
      <t>URL</t>
    </r>
    <r>
      <rPr>
        <u/>
        <sz val="10"/>
        <color rgb="FFFF0000"/>
        <rFont val="Noto Sans"/>
        <family val="2"/>
      </rPr>
      <t xml:space="preserve"> </t>
    </r>
  </si>
  <si>
    <r>
      <t xml:space="preserve">This spreadsheet contains (in the </t>
    </r>
    <r>
      <rPr>
        <sz val="10"/>
        <color rgb="FFFF7C80"/>
        <rFont val="Noto Sans"/>
        <family val="2"/>
      </rPr>
      <t>pink tabs</t>
    </r>
    <r>
      <rPr>
        <sz val="10"/>
        <color rgb="FF000000"/>
        <rFont val="Noto Sans"/>
        <family val="2"/>
      </rPr>
      <t xml:space="preserve">) further results from our modelling of the impact of the revaluation and reform options that the Welsh Government is consulting on, as well as the benchmark banded proportional system, on each Welsh council's tax base, revenue support grant funding, average tax bill, effective tax rate (calculated as the average tax bill as a percentage of average property value) and average property value (under different assumptions). Results for average tax bills are also shown for lower super output areas (LSOAs). </t>
    </r>
  </si>
  <si>
    <t>Blaenau Gwent</t>
  </si>
  <si>
    <t>Bridgend</t>
  </si>
  <si>
    <t>Caerphilly</t>
  </si>
  <si>
    <t xml:space="preserve">Cardiff </t>
  </si>
  <si>
    <t xml:space="preserve">Carmarthenshire </t>
  </si>
  <si>
    <t xml:space="preserve">Ceredigion </t>
  </si>
  <si>
    <t xml:space="preserve">Conwy </t>
  </si>
  <si>
    <t xml:space="preserve">Denbighshire </t>
  </si>
  <si>
    <t xml:space="preserve">Flintshire </t>
  </si>
  <si>
    <t xml:space="preserve">Gwynedd </t>
  </si>
  <si>
    <t xml:space="preserve">Isle of Anglesey </t>
  </si>
  <si>
    <t xml:space="preserve">Merthyr Tydfil </t>
  </si>
  <si>
    <t xml:space="preserve">Monmouthshire </t>
  </si>
  <si>
    <t xml:space="preserve">Neath Port Talbot </t>
  </si>
  <si>
    <t xml:space="preserve">Newport </t>
  </si>
  <si>
    <t xml:space="preserve">Pembrokeshire </t>
  </si>
  <si>
    <t xml:space="preserve">Powys </t>
  </si>
  <si>
    <t xml:space="preserve">Rhondda Cynon Taf </t>
  </si>
  <si>
    <t xml:space="preserve">Swansea </t>
  </si>
  <si>
    <t xml:space="preserve">Torfaen </t>
  </si>
  <si>
    <t xml:space="preserve">Vale of Glamorgan </t>
  </si>
  <si>
    <t xml:space="preserve">Wrexham </t>
  </si>
  <si>
    <t>Council</t>
  </si>
  <si>
    <t>5th percentile</t>
  </si>
  <si>
    <t>10th percentile</t>
  </si>
  <si>
    <t>25th percentile</t>
  </si>
  <si>
    <t>50th percentile (median)</t>
  </si>
  <si>
    <t>75th percentile</t>
  </si>
  <si>
    <t>90th percentile</t>
  </si>
  <si>
    <t>95th percentile</t>
  </si>
  <si>
    <t>Mean</t>
  </si>
  <si>
    <t>Back to contents</t>
  </si>
  <si>
    <t>B.1 Estimated property values</t>
  </si>
  <si>
    <t>The VOA's initial estimates of the property value distribution as of April 2023, by council</t>
  </si>
  <si>
    <t>Appendix B. Additional results for Council/LSOA and household type analysis</t>
  </si>
  <si>
    <t xml:space="preserve">Council / LSOA analysis </t>
  </si>
  <si>
    <t>Currently</t>
  </si>
  <si>
    <t>A</t>
  </si>
  <si>
    <t>B</t>
  </si>
  <si>
    <t>C</t>
  </si>
  <si>
    <t>D</t>
  </si>
  <si>
    <t>E</t>
  </si>
  <si>
    <t>F</t>
  </si>
  <si>
    <t>G</t>
  </si>
  <si>
    <t xml:space="preserve">H </t>
  </si>
  <si>
    <t xml:space="preserve">I </t>
  </si>
  <si>
    <t>Revalued</t>
  </si>
  <si>
    <t>A1</t>
  </si>
  <si>
    <t>I</t>
  </si>
  <si>
    <t>J</t>
  </si>
  <si>
    <t>K</t>
  </si>
  <si>
    <t>Per person (£s)</t>
  </si>
  <si>
    <t>Aggregate (£s millions)</t>
  </si>
  <si>
    <t>0. Existing System</t>
  </si>
  <si>
    <t>Average Gross Bill</t>
  </si>
  <si>
    <t>Average Net Bill</t>
  </si>
  <si>
    <t>Net Revenue Neutral Scenario</t>
  </si>
  <si>
    <t>B.1 VOA's initial estimates of April 2023 property values</t>
  </si>
  <si>
    <t>B.9 Change in average bills by LSOA</t>
  </si>
  <si>
    <t>Net Revenue Neutral Scenario - net bills including premiums</t>
  </si>
  <si>
    <t>Net Revenue Neutral Scenario - net bills excluding premiums</t>
  </si>
  <si>
    <t>Decile group</t>
  </si>
  <si>
    <t>Most deprived</t>
  </si>
  <si>
    <t>Least Deprived</t>
  </si>
  <si>
    <t>B.11 Average bill by LSOA population density</t>
  </si>
  <si>
    <t>B.10 Average bill by LSOA deprivation</t>
  </si>
  <si>
    <t>Lowest density</t>
  </si>
  <si>
    <t>Highest density</t>
  </si>
  <si>
    <t>B.12 Number of properties by council area with changes in gross bills (before exemptions, discounts and premiums) of different sizes</t>
  </si>
  <si>
    <t>Change in bill</t>
  </si>
  <si>
    <t>&lt;-£1,000</t>
  </si>
  <si>
    <t>-£1,000 to -£500</t>
  </si>
  <si>
    <t>-£500 to -£250</t>
  </si>
  <si>
    <t>-£250 to -£100</t>
  </si>
  <si>
    <t>-£100 to -£50</t>
  </si>
  <si>
    <t>-£50 to 0</t>
  </si>
  <si>
    <t>£0 to £50</t>
  </si>
  <si>
    <t>£50 to £100</t>
  </si>
  <si>
    <t>£100 to £250</t>
  </si>
  <si>
    <t>£250 to £500</t>
  </si>
  <si>
    <t>£500 to £1,000</t>
  </si>
  <si>
    <t>&gt;£1,000</t>
  </si>
  <si>
    <t>Back to top</t>
  </si>
  <si>
    <t>Wales</t>
  </si>
  <si>
    <t>5% discount rate</t>
  </si>
  <si>
    <t>Existing average</t>
  </si>
  <si>
    <t>2% discount rate</t>
  </si>
  <si>
    <t>1% discount rate</t>
  </si>
  <si>
    <r>
      <t>In addition, the council-level and LSOA-level analysis makes use of the Valuation Office Agency's initial estimates of property values for each property in Wales.</t>
    </r>
    <r>
      <rPr>
        <sz val="11"/>
        <color rgb="FFFF0000"/>
        <rFont val="Calibri"/>
        <family val="2"/>
        <scheme val="minor"/>
      </rPr>
      <t xml:space="preserve"> [Copyright].</t>
    </r>
  </si>
  <si>
    <t>Estimates of the proportion of properties by band by council for the existing and revalued 9-band systems</t>
  </si>
  <si>
    <t>Estimates of the proportion of properties by band by council for the revalued 12-band systems</t>
  </si>
  <si>
    <t>Estimates of the change in tax bases by council for all reform options</t>
  </si>
  <si>
    <t>Estimates of the change in Revenue Support Grant (RSG) by council for all reform options</t>
  </si>
  <si>
    <t xml:space="preserve">Household type analysis </t>
  </si>
  <si>
    <t>Estimates of average net bills under current system and reform options by LSOA</t>
  </si>
  <si>
    <t>Estimates of average gross and net bills under current system and reform options measured as a percent of property value, by council</t>
  </si>
  <si>
    <t>Estimates of average net bills under current system and reform options for deprivation-based decile groups of LSOAs</t>
  </si>
  <si>
    <t>Estimates of average net bills under current system and reform options for population-density-based decile groups of LSOAs</t>
  </si>
  <si>
    <t>Estimates of the share of property seeing changes in gross bills (before exemptions, discounts and premiums) of different sizes under reform options, by council</t>
  </si>
  <si>
    <t>Estimates of the impact of reform options on average property values, by council</t>
  </si>
  <si>
    <t>Estimates of the impact of reform options on average property values, by LSOA</t>
  </si>
  <si>
    <t>By Local Authority</t>
  </si>
  <si>
    <t xml:space="preserve">By Deprivation </t>
  </si>
  <si>
    <t>Most Deprived</t>
  </si>
  <si>
    <t>Group 2</t>
  </si>
  <si>
    <t>Group 3</t>
  </si>
  <si>
    <t>Group 4</t>
  </si>
  <si>
    <t>Group 5</t>
  </si>
  <si>
    <t>Group 6</t>
  </si>
  <si>
    <t>Group 7</t>
  </si>
  <si>
    <t>Group 8</t>
  </si>
  <si>
    <t>Group 9</t>
  </si>
  <si>
    <t xml:space="preserve">By Population density </t>
  </si>
  <si>
    <t>Most Rural</t>
  </si>
  <si>
    <t>Most Urban</t>
  </si>
  <si>
    <t>B.3 9 bands by council</t>
  </si>
  <si>
    <t>Estimates of changes in bands for Wales as a whole under revalued 9-band and 12-band systems</t>
  </si>
  <si>
    <t>B.4 12 bands by council</t>
  </si>
  <si>
    <t>B.5 Changes in tax bases</t>
  </si>
  <si>
    <t>B.6 Changes in RSG</t>
  </si>
  <si>
    <t>B.15 Change in values (LSOA)</t>
  </si>
  <si>
    <t>B.14 Change in values (council)</t>
  </si>
  <si>
    <t>B.9 Bills by LSOA</t>
  </si>
  <si>
    <t>B.10 Bills by LSOA deprivation</t>
  </si>
  <si>
    <t>B.11 Bills by LSOA population density</t>
  </si>
  <si>
    <t>B.12 Gross bills by property</t>
  </si>
  <si>
    <t>B.13 Bills as a % of value</t>
  </si>
  <si>
    <t>H</t>
  </si>
  <si>
    <t>Total</t>
  </si>
  <si>
    <t>B.2 Estimated movements between bands</t>
  </si>
  <si>
    <t>Current Band</t>
  </si>
  <si>
    <t>New Band</t>
  </si>
  <si>
    <t>9-band revalued system</t>
  </si>
  <si>
    <t>12-band revalued system</t>
  </si>
  <si>
    <t>Summary Statistics</t>
  </si>
  <si>
    <t>Same band</t>
  </si>
  <si>
    <t>Up 1</t>
  </si>
  <si>
    <t>Up 2 or more</t>
  </si>
  <si>
    <t>Down 1</t>
  </si>
  <si>
    <t>Down 2 or more</t>
  </si>
  <si>
    <t>A2</t>
  </si>
  <si>
    <t>B.4 Estimated share of properties by council tax band (12 band systems)</t>
  </si>
  <si>
    <t>B.3 Estimated share of properties by council tax band (9 band systems)</t>
  </si>
  <si>
    <t>B.6 Change in Revenue Support Grant (RSG) by council</t>
  </si>
  <si>
    <t>B.5 Percentage change in taxbase by council</t>
  </si>
  <si>
    <t>Average Net Bill (% of Value)</t>
  </si>
  <si>
    <t>Average 'Standard' Gross Bill at all-Wales average Band D rate(% of value)</t>
  </si>
  <si>
    <t>B.15 Estimated change in average value as a result of different reform options, by LSOA</t>
  </si>
  <si>
    <t>B.14 Estimated change in average value as a result of different reform options, by council</t>
  </si>
  <si>
    <t>B.13 Average bills by council (after exemptions, discounts and premiums) as a percentage of average property value</t>
  </si>
  <si>
    <t>Gain &gt; £1000</t>
  </si>
  <si>
    <t>Gain £500 - £1000</t>
  </si>
  <si>
    <t>Gain £200 - £500</t>
  </si>
  <si>
    <t>Gain £50 - £200</t>
  </si>
  <si>
    <t>Change within £50</t>
  </si>
  <si>
    <t>Lose £50 - £200</t>
  </si>
  <si>
    <t>Lose £200 - £500</t>
  </si>
  <si>
    <t>Lose £500 - £1000</t>
  </si>
  <si>
    <t>Lose &gt; £1000</t>
  </si>
  <si>
    <t>B.16 Distribution of cash changes in council tax bill (per year)</t>
  </si>
  <si>
    <t>Net council tax bill</t>
  </si>
  <si>
    <t>B.16 Distribution of cash changes in bill</t>
  </si>
  <si>
    <t>Household-level estimates of the changes in gross and net council tax bills for all reform options</t>
  </si>
  <si>
    <t>Gross council tax bill</t>
  </si>
  <si>
    <t>HH income quintile</t>
  </si>
  <si>
    <t>5 (Richest)</t>
  </si>
  <si>
    <t>1 (Poorest)</t>
  </si>
  <si>
    <t>B.17 Winners and losers - by income level</t>
  </si>
  <si>
    <t>Household type</t>
  </si>
  <si>
    <t>No. of households (Thousands)</t>
  </si>
  <si>
    <t>HH composition</t>
  </si>
  <si>
    <t>Single pensioner</t>
  </si>
  <si>
    <t>Lone parent</t>
  </si>
  <si>
    <t>Pensioner couple</t>
  </si>
  <si>
    <t>Multi-family</t>
  </si>
  <si>
    <t>Age of oldest HH member</t>
  </si>
  <si>
    <t>Under 35</t>
  </si>
  <si>
    <t>35–44</t>
  </si>
  <si>
    <t>45–54</t>
  </si>
  <si>
    <t>55–64</t>
  </si>
  <si>
    <t>65 and older</t>
  </si>
  <si>
    <t>Disability status</t>
  </si>
  <si>
    <t>On disability benefits</t>
  </si>
  <si>
    <t>Other disabled</t>
  </si>
  <si>
    <t>Not disabled</t>
  </si>
  <si>
    <t>Ethnicity</t>
  </si>
  <si>
    <t>White British</t>
  </si>
  <si>
    <t>Other</t>
  </si>
  <si>
    <t>Housing tenure</t>
  </si>
  <si>
    <t>Own</t>
  </si>
  <si>
    <t>Rent private</t>
  </si>
  <si>
    <t>Rent social</t>
  </si>
  <si>
    <t>B.18 Share of households by size of gain or loss under all reforms by household type (%)</t>
  </si>
  <si>
    <t>B.18 Winners and losers - all reforms</t>
  </si>
  <si>
    <t>B.19 Average change in net council tax bill under all reforms by household type</t>
  </si>
  <si>
    <t>Average effects on net council tax bills under all reforms by household type</t>
  </si>
  <si>
    <t>Assuming full take-up of CTRS</t>
  </si>
  <si>
    <t>Assuming no take-up of CTRS</t>
  </si>
  <si>
    <t>B.17 Share of households by size of gain and loss, by income quintile, under different CTRS assumptions</t>
  </si>
  <si>
    <t>Share of households by size of gain or loss under pure revaluation and 12-band less regressive system, by income quintile, under different CTRS assumptions</t>
  </si>
  <si>
    <t>B.19 Average effects - all reforms</t>
  </si>
  <si>
    <t>Share of households by size of gain or loss under all reforms, by household type</t>
  </si>
  <si>
    <t>The reforms referred to in the spreadsheet, as described in Section 3.1 of the report, are as follows:</t>
  </si>
  <si>
    <t>1. Minimal</t>
  </si>
  <si>
    <t>2. Modest</t>
  </si>
  <si>
    <t>3. Expanded</t>
  </si>
  <si>
    <t>4. Proportional</t>
  </si>
  <si>
    <t xml:space="preserve">For any questions, please contact David Phillips (david_p@ifs.org.uk) or Sam Ray-Chaudhuri (sam.ray-chaudhuri@ifs.org.uk). </t>
  </si>
  <si>
    <t>1.Minimal</t>
  </si>
  <si>
    <t xml:space="preserve">All figures are based on council tax rates as of 2023-24, council tax bases as of 2022-23 and estimated property values as of April 2023. Full methodological information is available in Appendix A of the report.  </t>
  </si>
  <si>
    <t>Couple without children</t>
  </si>
  <si>
    <t>Couple with children</t>
  </si>
  <si>
    <t>Single</t>
  </si>
  <si>
    <t>Estimates of the change in gross council tax bills by council for all all reform options</t>
  </si>
  <si>
    <t>Estimates of the change in net council tax bills by council for all all reform options</t>
  </si>
  <si>
    <t>B.8 Average net bills</t>
  </si>
  <si>
    <t>B.7 Average gross bills</t>
  </si>
  <si>
    <r>
      <t xml:space="preserve">B.7 Average gross bills by council (after exemptions, discounts and premiums) - </t>
    </r>
    <r>
      <rPr>
        <b/>
        <i/>
        <sz val="14"/>
        <color rgb="FF000000"/>
        <rFont val="Noto Sans"/>
        <family val="2"/>
      </rPr>
      <t>net</t>
    </r>
    <r>
      <rPr>
        <b/>
        <sz val="14"/>
        <color rgb="FF000000"/>
        <rFont val="Noto Sans"/>
        <family val="2"/>
      </rPr>
      <t xml:space="preserve"> revenue neutral scenarios</t>
    </r>
  </si>
  <si>
    <r>
      <t xml:space="preserve">B.8 Average net bills by council (after exemptions, discounts and premiums) - </t>
    </r>
    <r>
      <rPr>
        <b/>
        <i/>
        <sz val="14"/>
        <color rgb="FF000000"/>
        <rFont val="Noto Sans"/>
        <family val="2"/>
      </rPr>
      <t>net</t>
    </r>
    <r>
      <rPr>
        <b/>
        <sz val="14"/>
        <color rgb="FF000000"/>
        <rFont val="Noto Sans"/>
        <family val="2"/>
      </rPr>
      <t xml:space="preserve"> revenue neutral scenarios</t>
    </r>
  </si>
  <si>
    <r>
      <t xml:space="preserve">It also contains (in the </t>
    </r>
    <r>
      <rPr>
        <sz val="10"/>
        <color theme="4"/>
        <rFont val="Noto Sans"/>
        <family val="2"/>
      </rPr>
      <t>blue tabs</t>
    </r>
    <r>
      <rPr>
        <sz val="10"/>
        <color rgb="FF000000"/>
        <rFont val="Noto Sans"/>
        <family val="2"/>
      </rPr>
      <t>) further results from our modelling of the reform options on different household types. This includes the proportion of different household types gaining and losing, and average changes in bills for different household types.</t>
    </r>
  </si>
  <si>
    <t>B.2 Band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</si>
</sst>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0.0%"/>
    <numFmt numFmtId="166" formatCode="0.0"/>
  </numFmts>
  <fonts count="32">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14"/>
      <color rgb="FF000000"/>
      <name val="Noto Sans"/>
      <family val="2"/>
    </font>
    <font>
      <i/>
      <sz val="14"/>
      <color rgb="FF000000"/>
      <name val="Noto Sans"/>
      <family val="2"/>
    </font>
    <font>
      <sz val="12"/>
      <color rgb="FF000000"/>
      <name val="Noto Sans"/>
      <family val="2"/>
    </font>
    <font>
      <sz val="10"/>
      <color rgb="FF000000"/>
      <name val="Noto Sans"/>
      <family val="2"/>
    </font>
    <font>
      <sz val="10"/>
      <color theme="4"/>
      <name val="Noto Sans"/>
      <family val="2"/>
    </font>
    <font>
      <sz val="10"/>
      <color rgb="FFFF0000"/>
      <name val="Noto Sans"/>
      <family val="2"/>
    </font>
    <font>
      <u/>
      <sz val="10"/>
      <color rgb="FFFF0000"/>
      <name val="Noto Sans"/>
      <family val="2"/>
    </font>
    <font>
      <sz val="10"/>
      <color rgb="FFFF7C80"/>
      <name val="Noto Sans"/>
      <family val="2"/>
    </font>
    <font>
      <b/>
      <sz val="12"/>
      <color rgb="FF000000"/>
      <name val="Noto Sans"/>
      <family val="2"/>
    </font>
    <font>
      <b/>
      <sz val="11"/>
      <color rgb="FF000000"/>
      <name val="Noto Sans"/>
      <family val="2"/>
    </font>
    <font>
      <sz val="11"/>
      <color rgb="FF000000"/>
      <name val="Noto Sans"/>
      <family val="2"/>
    </font>
    <font>
      <b/>
      <sz val="12"/>
      <color theme="1"/>
      <name val="Calibri"/>
      <family val="2"/>
      <scheme val="minor"/>
    </font>
    <font>
      <b/>
      <sz val="12"/>
      <color theme="1"/>
      <name val="Noto Sans"/>
      <family val="2"/>
    </font>
    <font>
      <sz val="12"/>
      <color theme="1"/>
      <name val="Calibri"/>
      <family val="2"/>
      <scheme val="minor"/>
    </font>
    <font>
      <b/>
      <sz val="11"/>
      <color theme="1"/>
      <name val="Noto Sans"/>
      <family val="2"/>
    </font>
    <font>
      <b/>
      <i/>
      <sz val="14"/>
      <color rgb="FF000000"/>
      <name val="Noto Sans"/>
      <family val="2"/>
    </font>
    <font>
      <b/>
      <sz val="13"/>
      <color rgb="FF000000"/>
      <name val="Noto Sans"/>
      <family val="2"/>
    </font>
    <font>
      <sz val="11"/>
      <color theme="1"/>
      <name val="Noto Sans"/>
      <family val="2"/>
    </font>
    <font>
      <sz val="13"/>
      <color rgb="FF000000"/>
      <name val="Noto Sans"/>
      <family val="2"/>
    </font>
    <font>
      <sz val="11"/>
      <name val="Calibri"/>
      <family val="2"/>
    </font>
    <font>
      <sz val="11"/>
      <color theme="1"/>
      <name val="Calibri"/>
      <family val="2"/>
      <scheme val="minor"/>
    </font>
    <font>
      <b/>
      <sz val="11"/>
      <color theme="1"/>
      <name val="Not]"/>
    </font>
    <font>
      <u/>
      <sz val="11"/>
      <color theme="10"/>
      <name val="Noto Sans"/>
      <family val="2"/>
    </font>
    <font>
      <sz val="12"/>
      <color theme="1"/>
      <name val="Noto Sans"/>
      <family val="2"/>
    </font>
    <font>
      <u/>
      <sz val="12"/>
      <color theme="10"/>
      <name val="Noto Sans"/>
      <family val="2"/>
    </font>
    <font>
      <i/>
      <sz val="11"/>
      <color theme="1"/>
      <name val="Noto Sans"/>
      <family val="2"/>
    </font>
    <font>
      <b/>
      <i/>
      <sz val="11"/>
      <color theme="1"/>
      <name val="Noto Sans"/>
      <family val="2"/>
    </font>
  </fonts>
  <fills count="6">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FFF00"/>
        <bgColor indexed="64"/>
      </patternFill>
    </fill>
  </fills>
  <borders count="1">
    <border>
      <left/>
      <right/>
      <top/>
      <bottom/>
      <diagonal/>
    </border>
  </borders>
  <cellStyleXfs count="6">
    <xf numFmtId="0" fontId="0" fillId="0" borderId="0"/>
    <xf numFmtId="0" fontId="4" fillId="0" borderId="0" applyNumberFormat="0" applyFill="0" applyBorder="0" applyAlignment="0" applyProtection="0"/>
    <xf numFmtId="0" fontId="24" fillId="0" borderId="0"/>
    <xf numFmtId="0" fontId="28" fillId="0" borderId="0"/>
    <xf numFmtId="0" fontId="29" fillId="0" borderId="0" applyNumberFormat="0" applyFill="0" applyBorder="0" applyAlignment="0" applyProtection="0">
      <alignment vertical="top"/>
      <protection locked="0"/>
    </xf>
    <xf numFmtId="0" fontId="24" fillId="0" borderId="0"/>
  </cellStyleXfs>
  <cellXfs count="82">
    <xf numFmtId="0" fontId="0" fillId="0" borderId="0" xfId="0"/>
    <xf numFmtId="0" fontId="0" fillId="3" borderId="0" xfId="0" applyFill="1"/>
    <xf numFmtId="0" fontId="6" fillId="3" borderId="0" xfId="0" applyFont="1" applyFill="1" applyAlignment="1">
      <alignment horizontal="center"/>
    </xf>
    <xf numFmtId="0" fontId="8" fillId="3" borderId="0" xfId="0" applyFont="1" applyFill="1" applyAlignment="1">
      <alignment wrapText="1"/>
    </xf>
    <xf numFmtId="0" fontId="8" fillId="3" borderId="0" xfId="0" applyFont="1" applyFill="1"/>
    <xf numFmtId="0" fontId="8" fillId="3" borderId="0" xfId="0" applyFont="1" applyFill="1" applyAlignment="1">
      <alignment horizontal="left" wrapText="1"/>
    </xf>
    <xf numFmtId="0" fontId="5" fillId="4" borderId="0" xfId="0" applyFont="1" applyFill="1" applyAlignment="1">
      <alignment horizontal="left"/>
    </xf>
    <xf numFmtId="0" fontId="7" fillId="4" borderId="0" xfId="0" applyFont="1" applyFill="1" applyAlignment="1">
      <alignment horizontal="left"/>
    </xf>
    <xf numFmtId="0" fontId="4" fillId="4" borderId="0" xfId="1" applyFill="1" applyAlignment="1">
      <alignment horizontal="left"/>
    </xf>
    <xf numFmtId="0" fontId="14" fillId="4" borderId="0" xfId="0" applyFont="1" applyFill="1" applyAlignment="1">
      <alignment horizontal="left"/>
    </xf>
    <xf numFmtId="0" fontId="15" fillId="4" borderId="0" xfId="0" applyFont="1" applyFill="1"/>
    <xf numFmtId="0" fontId="3" fillId="3" borderId="0" xfId="0" applyFont="1" applyFill="1"/>
    <xf numFmtId="0" fontId="2" fillId="3" borderId="0" xfId="0" applyFont="1" applyFill="1"/>
    <xf numFmtId="0" fontId="4" fillId="3" borderId="0" xfId="1" applyFill="1" applyAlignment="1">
      <alignment vertical="center"/>
    </xf>
    <xf numFmtId="0" fontId="0" fillId="3" borderId="0" xfId="0" applyFill="1" applyAlignment="1">
      <alignment vertical="center"/>
    </xf>
    <xf numFmtId="0" fontId="16" fillId="3" borderId="0" xfId="0" applyFont="1" applyFill="1"/>
    <xf numFmtId="0" fontId="2" fillId="3" borderId="0" xfId="0" applyFont="1" applyFill="1" applyAlignment="1">
      <alignment horizontal="center"/>
    </xf>
    <xf numFmtId="0" fontId="0" fillId="3" borderId="0" xfId="0" applyFill="1" applyAlignment="1">
      <alignment horizontal="center" vertical="center"/>
    </xf>
    <xf numFmtId="0" fontId="14" fillId="4" borderId="0" xfId="0" applyFont="1" applyFill="1" applyAlignment="1">
      <alignment horizontal="center" vertical="center"/>
    </xf>
    <xf numFmtId="0" fontId="14" fillId="4" borderId="0" xfId="0" applyFont="1" applyFill="1" applyAlignment="1">
      <alignment horizontal="left" vertical="center"/>
    </xf>
    <xf numFmtId="0" fontId="5" fillId="4" borderId="0" xfId="0" applyFont="1" applyFill="1" applyAlignment="1">
      <alignment horizontal="center" vertical="center"/>
    </xf>
    <xf numFmtId="0" fontId="4" fillId="4" borderId="0" xfId="1" applyFill="1" applyAlignment="1">
      <alignment horizontal="center" vertical="center"/>
    </xf>
    <xf numFmtId="0" fontId="17" fillId="3" borderId="0" xfId="0" applyFont="1" applyFill="1" applyAlignment="1">
      <alignment horizontal="center" vertical="center"/>
    </xf>
    <xf numFmtId="0" fontId="15" fillId="4" borderId="0" xfId="0" applyFont="1" applyFill="1" applyAlignment="1">
      <alignment vertical="center"/>
    </xf>
    <xf numFmtId="0" fontId="14" fillId="2" borderId="0" xfId="0" applyFont="1" applyFill="1" applyAlignment="1">
      <alignment horizontal="center" vertical="center"/>
    </xf>
    <xf numFmtId="164" fontId="15" fillId="4" borderId="0" xfId="0" applyNumberFormat="1" applyFont="1" applyFill="1" applyAlignment="1">
      <alignment horizontal="center" vertical="center"/>
    </xf>
    <xf numFmtId="0" fontId="21" fillId="4" borderId="0" xfId="0" applyFont="1" applyFill="1" applyAlignment="1">
      <alignment horizontal="left"/>
    </xf>
    <xf numFmtId="0" fontId="15" fillId="4" borderId="0" xfId="0" applyFont="1" applyFill="1" applyAlignment="1">
      <alignment horizontal="left"/>
    </xf>
    <xf numFmtId="0" fontId="22" fillId="3" borderId="0" xfId="0" applyFont="1" applyFill="1"/>
    <xf numFmtId="0" fontId="23" fillId="3" borderId="0" xfId="0" applyFont="1" applyFill="1" applyAlignment="1">
      <alignment horizontal="left" vertical="center" wrapText="1" readingOrder="1"/>
    </xf>
    <xf numFmtId="0" fontId="14" fillId="4" borderId="0" xfId="0" applyFont="1" applyFill="1"/>
    <xf numFmtId="164" fontId="0" fillId="3" borderId="0" xfId="0" applyNumberFormat="1" applyFill="1"/>
    <xf numFmtId="0" fontId="14" fillId="4" borderId="0" xfId="0" applyFont="1" applyFill="1" applyAlignment="1">
      <alignment horizontal="center"/>
    </xf>
    <xf numFmtId="4" fontId="0" fillId="0" borderId="0" xfId="0" applyNumberFormat="1"/>
    <xf numFmtId="3" fontId="15" fillId="4" borderId="0" xfId="0" applyNumberFormat="1" applyFont="1" applyFill="1" applyAlignment="1">
      <alignment horizontal="center" vertical="center"/>
    </xf>
    <xf numFmtId="165" fontId="0" fillId="3" borderId="0" xfId="0" applyNumberFormat="1" applyFill="1"/>
    <xf numFmtId="3" fontId="14" fillId="4" borderId="0" xfId="0" applyNumberFormat="1" applyFont="1" applyFill="1" applyAlignment="1">
      <alignment horizontal="center" vertical="center"/>
    </xf>
    <xf numFmtId="10" fontId="15" fillId="4" borderId="0" xfId="0" applyNumberFormat="1" applyFont="1" applyFill="1" applyAlignment="1">
      <alignment horizontal="center" vertical="center"/>
    </xf>
    <xf numFmtId="165" fontId="15" fillId="4" borderId="0" xfId="0" applyNumberFormat="1" applyFont="1" applyFill="1" applyAlignment="1">
      <alignment horizontal="center" vertical="center"/>
    </xf>
    <xf numFmtId="166" fontId="15" fillId="4" borderId="0" xfId="0" applyNumberFormat="1" applyFont="1" applyFill="1" applyAlignment="1">
      <alignment horizontal="center" vertical="center"/>
    </xf>
    <xf numFmtId="164" fontId="0" fillId="3" borderId="0" xfId="0" applyNumberFormat="1" applyFill="1" applyAlignment="1">
      <alignment horizontal="center"/>
    </xf>
    <xf numFmtId="10" fontId="0" fillId="3" borderId="0" xfId="0" applyNumberFormat="1" applyFill="1"/>
    <xf numFmtId="3" fontId="0" fillId="3" borderId="0" xfId="0" applyNumberFormat="1" applyFill="1" applyAlignment="1">
      <alignment horizontal="center"/>
    </xf>
    <xf numFmtId="164" fontId="15" fillId="4" borderId="0" xfId="0" applyNumberFormat="1" applyFont="1" applyFill="1" applyAlignment="1">
      <alignment horizontal="center"/>
    </xf>
    <xf numFmtId="0" fontId="26" fillId="3" borderId="0" xfId="0" applyFont="1" applyFill="1"/>
    <xf numFmtId="0" fontId="27" fillId="4" borderId="0" xfId="1" applyFont="1" applyFill="1" applyAlignment="1">
      <alignment horizontal="left"/>
    </xf>
    <xf numFmtId="0" fontId="19" fillId="3" borderId="0" xfId="0" applyFont="1" applyFill="1"/>
    <xf numFmtId="0" fontId="22" fillId="3" borderId="0" xfId="0" applyFont="1" applyFill="1" applyAlignment="1">
      <alignment horizontal="left"/>
    </xf>
    <xf numFmtId="0" fontId="27" fillId="4" borderId="0" xfId="1" applyFont="1" applyFill="1" applyBorder="1" applyAlignment="1">
      <alignment horizontal="left"/>
    </xf>
    <xf numFmtId="0" fontId="17" fillId="3" borderId="0" xfId="3" applyFont="1" applyFill="1" applyAlignment="1">
      <alignment horizontal="left"/>
    </xf>
    <xf numFmtId="0" fontId="30" fillId="3" borderId="0" xfId="3" applyFont="1" applyFill="1" applyAlignment="1">
      <alignment horizontal="left"/>
    </xf>
    <xf numFmtId="0" fontId="17" fillId="3" borderId="0" xfId="3" applyFont="1" applyFill="1" applyAlignment="1">
      <alignment horizontal="left" wrapText="1"/>
    </xf>
    <xf numFmtId="0" fontId="25" fillId="3" borderId="0" xfId="3" applyFont="1" applyFill="1" applyAlignment="1">
      <alignment horizontal="left"/>
    </xf>
    <xf numFmtId="0" fontId="25" fillId="3" borderId="0" xfId="3" applyFont="1" applyFill="1"/>
    <xf numFmtId="3" fontId="22" fillId="3" borderId="0" xfId="0" applyNumberFormat="1" applyFont="1" applyFill="1"/>
    <xf numFmtId="0" fontId="31" fillId="3" borderId="0" xfId="0" applyFont="1" applyFill="1"/>
    <xf numFmtId="3" fontId="0" fillId="3" borderId="0" xfId="0" applyNumberFormat="1" applyFill="1"/>
    <xf numFmtId="0" fontId="0" fillId="3" borderId="0" xfId="3" applyFont="1" applyFill="1"/>
    <xf numFmtId="0" fontId="0" fillId="3" borderId="0" xfId="3" applyFont="1" applyFill="1" applyAlignment="1">
      <alignment horizontal="left"/>
    </xf>
    <xf numFmtId="0" fontId="22" fillId="3" borderId="0" xfId="3" applyFont="1" applyFill="1" applyAlignment="1">
      <alignment horizontal="left"/>
    </xf>
    <xf numFmtId="0" fontId="22" fillId="3" borderId="0" xfId="3" applyFont="1" applyFill="1"/>
    <xf numFmtId="166" fontId="22" fillId="3" borderId="0" xfId="0" applyNumberFormat="1" applyFont="1" applyFill="1"/>
    <xf numFmtId="0" fontId="8" fillId="3" borderId="0" xfId="0" applyFont="1" applyFill="1" applyAlignment="1">
      <alignment horizontal="left" wrapText="1"/>
    </xf>
    <xf numFmtId="0" fontId="0" fillId="3" borderId="0" xfId="0" applyFill="1" applyAlignment="1">
      <alignment wrapText="1"/>
    </xf>
    <xf numFmtId="0" fontId="0" fillId="0" borderId="0" xfId="0" applyAlignment="1">
      <alignment wrapText="1"/>
    </xf>
    <xf numFmtId="0" fontId="5" fillId="3" borderId="0" xfId="0" applyFont="1" applyFill="1" applyAlignment="1">
      <alignment horizontal="center" wrapText="1"/>
    </xf>
    <xf numFmtId="0" fontId="6" fillId="3" borderId="0" xfId="0" applyFont="1" applyFill="1" applyAlignment="1">
      <alignment horizontal="center"/>
    </xf>
    <xf numFmtId="0" fontId="8" fillId="3" borderId="0" xfId="0" applyFont="1" applyFill="1" applyAlignment="1">
      <alignment wrapText="1"/>
    </xf>
    <xf numFmtId="0" fontId="8" fillId="5" borderId="0" xfId="0" applyFont="1" applyFill="1" applyAlignment="1">
      <alignment wrapText="1"/>
    </xf>
    <xf numFmtId="0" fontId="14" fillId="4" borderId="0" xfId="0" applyFont="1" applyFill="1" applyAlignment="1">
      <alignment horizontal="center" shrinkToFit="1"/>
    </xf>
    <xf numFmtId="0" fontId="0" fillId="3" borderId="0" xfId="0" applyFill="1" applyAlignment="1">
      <alignment shrinkToFit="1"/>
    </xf>
    <xf numFmtId="0" fontId="19" fillId="3" borderId="0" xfId="0" applyFont="1" applyFill="1" applyAlignment="1">
      <alignment horizontal="center"/>
    </xf>
    <xf numFmtId="0" fontId="19" fillId="0" borderId="0" xfId="0" applyFont="1" applyAlignment="1">
      <alignment horizontal="center"/>
    </xf>
    <xf numFmtId="0" fontId="17" fillId="3" borderId="0" xfId="0" applyFont="1" applyFill="1" applyAlignment="1">
      <alignment horizontal="center" vertical="center"/>
    </xf>
    <xf numFmtId="0" fontId="17" fillId="0" borderId="0" xfId="0" applyFont="1" applyAlignment="1">
      <alignment horizontal="center" vertical="center"/>
    </xf>
    <xf numFmtId="0" fontId="13" fillId="4" borderId="0" xfId="0" applyFont="1" applyFill="1" applyAlignment="1">
      <alignment horizontal="center" vertical="center"/>
    </xf>
    <xf numFmtId="0" fontId="18" fillId="0" borderId="0" xfId="0" applyFont="1" applyAlignment="1">
      <alignment horizontal="center" vertical="center"/>
    </xf>
    <xf numFmtId="0" fontId="14" fillId="4" borderId="0" xfId="0" applyFont="1" applyFill="1" applyAlignment="1">
      <alignment horizontal="center" vertical="center"/>
    </xf>
    <xf numFmtId="0" fontId="0" fillId="0" borderId="0" xfId="0" applyAlignment="1">
      <alignment horizontal="center" vertical="center"/>
    </xf>
    <xf numFmtId="0" fontId="19" fillId="3" borderId="0" xfId="0" applyFont="1" applyFill="1" applyAlignment="1">
      <alignment horizontal="center" vertical="center"/>
    </xf>
    <xf numFmtId="0" fontId="19" fillId="0" borderId="0" xfId="0" applyFont="1" applyAlignment="1">
      <alignment horizontal="center" vertical="center"/>
    </xf>
    <xf numFmtId="0" fontId="22" fillId="3" borderId="0" xfId="0" applyFont="1" applyFill="1" applyAlignment="1">
      <alignment horizontal="center"/>
    </xf>
  </cellXfs>
  <cellStyles count="6">
    <cellStyle name="Hyperlink" xfId="1" builtinId="8"/>
    <cellStyle name="Hyperlink 2" xfId="4" xr:uid="{00000000-0005-0000-0000-000032000000}"/>
    <cellStyle name="Normal" xfId="0" builtinId="0"/>
    <cellStyle name="Normal 2" xfId="2" xr:uid="{00000000-0005-0000-0000-00002F000000}"/>
    <cellStyle name="Normal 3" xfId="5" xr:uid="{00000000-0005-0000-0000-000003000000}"/>
    <cellStyle name="Normal 4" xfId="3" xr:uid="{00000000-0005-0000-0000-000033000000}"/>
  </cellStyles>
  <dxfs count="0"/>
  <tableStyles count="0" defaultTableStyle="TableStyleMedium2" defaultPivotStyle="PivotStyleLight16"/>
  <colors>
    <mruColors>
      <color rgb="FFFF7C8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14</xdr:col>
      <xdr:colOff>330799</xdr:colOff>
      <xdr:row>7</xdr:row>
      <xdr:rowOff>128092</xdr:rowOff>
    </xdr:from>
    <xdr:to>
      <xdr:col>21</xdr:col>
      <xdr:colOff>239651</xdr:colOff>
      <xdr:row>31</xdr:row>
      <xdr:rowOff>133907</xdr:rowOff>
    </xdr:to>
    <xdr:pic>
      <xdr:nvPicPr>
        <xdr:cNvPr id="3" name="Picture 2">
          <a:extLst>
            <a:ext uri="{FF2B5EF4-FFF2-40B4-BE49-F238E27FC236}">
              <a16:creationId xmlns:a16="http://schemas.microsoft.com/office/drawing/2014/main" id="{B1D9A5DD-F394-4C78-A8A5-FDE3EF628D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65199" y="1633042"/>
          <a:ext cx="4176052" cy="4577815"/>
        </a:xfrm>
        <a:prstGeom prst="rect">
          <a:avLst/>
        </a:prstGeom>
      </xdr:spPr>
    </xdr:pic>
    <xdr:clientData/>
  </xdr:twoCellAnchor>
  <xdr:twoCellAnchor editAs="oneCell">
    <xdr:from>
      <xdr:col>0</xdr:col>
      <xdr:colOff>13607</xdr:colOff>
      <xdr:row>7</xdr:row>
      <xdr:rowOff>24659</xdr:rowOff>
    </xdr:from>
    <xdr:to>
      <xdr:col>6</xdr:col>
      <xdr:colOff>532059</xdr:colOff>
      <xdr:row>31</xdr:row>
      <xdr:rowOff>37509</xdr:rowOff>
    </xdr:to>
    <xdr:pic>
      <xdr:nvPicPr>
        <xdr:cNvPr id="4" name="Picture 3">
          <a:extLst>
            <a:ext uri="{FF2B5EF4-FFF2-40B4-BE49-F238E27FC236}">
              <a16:creationId xmlns:a16="http://schemas.microsoft.com/office/drawing/2014/main" id="{2AFC5D7D-3625-4EB0-8247-231C5B4336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607" y="1532784"/>
          <a:ext cx="4137952" cy="4584850"/>
        </a:xfrm>
        <a:prstGeom prst="rect">
          <a:avLst/>
        </a:prstGeom>
      </xdr:spPr>
    </xdr:pic>
    <xdr:clientData/>
  </xdr:twoCellAnchor>
  <xdr:twoCellAnchor editAs="oneCell">
    <xdr:from>
      <xdr:col>6</xdr:col>
      <xdr:colOff>544347</xdr:colOff>
      <xdr:row>7</xdr:row>
      <xdr:rowOff>85437</xdr:rowOff>
    </xdr:from>
    <xdr:to>
      <xdr:col>13</xdr:col>
      <xdr:colOff>453199</xdr:colOff>
      <xdr:row>31</xdr:row>
      <xdr:rowOff>139081</xdr:rowOff>
    </xdr:to>
    <xdr:pic>
      <xdr:nvPicPr>
        <xdr:cNvPr id="5" name="Picture 4">
          <a:extLst>
            <a:ext uri="{FF2B5EF4-FFF2-40B4-BE49-F238E27FC236}">
              <a16:creationId xmlns:a16="http://schemas.microsoft.com/office/drawing/2014/main" id="{51627773-E9D0-492D-8B94-AD63F924CF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01947" y="1590387"/>
          <a:ext cx="4176052" cy="4625644"/>
        </a:xfrm>
        <a:prstGeom prst="rect">
          <a:avLst/>
        </a:prstGeom>
      </xdr:spPr>
    </xdr:pic>
    <xdr:clientData/>
  </xdr:twoCellAnchor>
  <xdr:twoCellAnchor editAs="oneCell">
    <xdr:from>
      <xdr:col>22</xdr:col>
      <xdr:colOff>28575</xdr:colOff>
      <xdr:row>7</xdr:row>
      <xdr:rowOff>100146</xdr:rowOff>
    </xdr:from>
    <xdr:to>
      <xdr:col>28</xdr:col>
      <xdr:colOff>547027</xdr:colOff>
      <xdr:row>31</xdr:row>
      <xdr:rowOff>112996</xdr:rowOff>
    </xdr:to>
    <xdr:pic>
      <xdr:nvPicPr>
        <xdr:cNvPr id="6" name="Picture 5">
          <a:extLst>
            <a:ext uri="{FF2B5EF4-FFF2-40B4-BE49-F238E27FC236}">
              <a16:creationId xmlns:a16="http://schemas.microsoft.com/office/drawing/2014/main" id="{788A9AAB-4B68-42CB-87B6-C0D22266766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439775" y="1605096"/>
          <a:ext cx="4176052" cy="4584850"/>
        </a:xfrm>
        <a:prstGeom prst="rect">
          <a:avLst/>
        </a:prstGeom>
      </xdr:spPr>
    </xdr:pic>
    <xdr:clientData/>
  </xdr:twoCellAnchor>
  <xdr:twoCellAnchor editAs="oneCell">
    <xdr:from>
      <xdr:col>22</xdr:col>
      <xdr:colOff>476250</xdr:colOff>
      <xdr:row>35</xdr:row>
      <xdr:rowOff>53201</xdr:rowOff>
    </xdr:from>
    <xdr:to>
      <xdr:col>29</xdr:col>
      <xdr:colOff>385101</xdr:colOff>
      <xdr:row>59</xdr:row>
      <xdr:rowOff>59014</xdr:rowOff>
    </xdr:to>
    <xdr:pic>
      <xdr:nvPicPr>
        <xdr:cNvPr id="7" name="Picture 6">
          <a:extLst>
            <a:ext uri="{FF2B5EF4-FFF2-40B4-BE49-F238E27FC236}">
              <a16:creationId xmlns:a16="http://schemas.microsoft.com/office/drawing/2014/main" id="{CBDE6124-937E-4B84-A301-47622645E63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747750" y="6942951"/>
          <a:ext cx="4131601" cy="4577813"/>
        </a:xfrm>
        <a:prstGeom prst="rect">
          <a:avLst/>
        </a:prstGeom>
      </xdr:spPr>
    </xdr:pic>
    <xdr:clientData/>
  </xdr:twoCellAnchor>
  <xdr:twoCellAnchor editAs="oneCell">
    <xdr:from>
      <xdr:col>15</xdr:col>
      <xdr:colOff>190500</xdr:colOff>
      <xdr:row>35</xdr:row>
      <xdr:rowOff>127000</xdr:rowOff>
    </xdr:from>
    <xdr:to>
      <xdr:col>22</xdr:col>
      <xdr:colOff>99350</xdr:colOff>
      <xdr:row>59</xdr:row>
      <xdr:rowOff>132813</xdr:rowOff>
    </xdr:to>
    <xdr:pic>
      <xdr:nvPicPr>
        <xdr:cNvPr id="8" name="Picture 7">
          <a:extLst>
            <a:ext uri="{FF2B5EF4-FFF2-40B4-BE49-F238E27FC236}">
              <a16:creationId xmlns:a16="http://schemas.microsoft.com/office/drawing/2014/main" id="{968177D2-EED9-4392-ACB2-A9593252A24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239250" y="7016750"/>
          <a:ext cx="4131600" cy="4577813"/>
        </a:xfrm>
        <a:prstGeom prst="rect">
          <a:avLst/>
        </a:prstGeom>
      </xdr:spPr>
    </xdr:pic>
    <xdr:clientData/>
  </xdr:twoCellAnchor>
  <xdr:twoCellAnchor editAs="oneCell">
    <xdr:from>
      <xdr:col>0</xdr:col>
      <xdr:colOff>31750</xdr:colOff>
      <xdr:row>35</xdr:row>
      <xdr:rowOff>158750</xdr:rowOff>
    </xdr:from>
    <xdr:to>
      <xdr:col>6</xdr:col>
      <xdr:colOff>543850</xdr:colOff>
      <xdr:row>59</xdr:row>
      <xdr:rowOff>164563</xdr:rowOff>
    </xdr:to>
    <xdr:pic>
      <xdr:nvPicPr>
        <xdr:cNvPr id="9" name="Picture 8">
          <a:extLst>
            <a:ext uri="{FF2B5EF4-FFF2-40B4-BE49-F238E27FC236}">
              <a16:creationId xmlns:a16="http://schemas.microsoft.com/office/drawing/2014/main" id="{9D05AD1C-FD75-4498-8297-51720584BAE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1750" y="7048500"/>
          <a:ext cx="4131600" cy="4577813"/>
        </a:xfrm>
        <a:prstGeom prst="rect">
          <a:avLst/>
        </a:prstGeom>
      </xdr:spPr>
    </xdr:pic>
    <xdr:clientData/>
  </xdr:twoCellAnchor>
  <xdr:twoCellAnchor editAs="oneCell">
    <xdr:from>
      <xdr:col>7</xdr:col>
      <xdr:colOff>428625</xdr:colOff>
      <xdr:row>35</xdr:row>
      <xdr:rowOff>79375</xdr:rowOff>
    </xdr:from>
    <xdr:to>
      <xdr:col>14</xdr:col>
      <xdr:colOff>337475</xdr:colOff>
      <xdr:row>59</xdr:row>
      <xdr:rowOff>85187</xdr:rowOff>
    </xdr:to>
    <xdr:pic>
      <xdr:nvPicPr>
        <xdr:cNvPr id="10" name="Picture 9">
          <a:extLst>
            <a:ext uri="{FF2B5EF4-FFF2-40B4-BE49-F238E27FC236}">
              <a16:creationId xmlns:a16="http://schemas.microsoft.com/office/drawing/2014/main" id="{DC5ED9D6-AA05-4F41-9A1C-01FC4A12048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651375" y="6969125"/>
          <a:ext cx="4131600" cy="45778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319748</xdr:colOff>
      <xdr:row>7</xdr:row>
      <xdr:rowOff>40938</xdr:rowOff>
    </xdr:from>
    <xdr:to>
      <xdr:col>21</xdr:col>
      <xdr:colOff>228599</xdr:colOff>
      <xdr:row>31</xdr:row>
      <xdr:rowOff>96002</xdr:rowOff>
    </xdr:to>
    <xdr:pic>
      <xdr:nvPicPr>
        <xdr:cNvPr id="2" name="Picture 1">
          <a:extLst>
            <a:ext uri="{FF2B5EF4-FFF2-40B4-BE49-F238E27FC236}">
              <a16:creationId xmlns:a16="http://schemas.microsoft.com/office/drawing/2014/main" id="{C7714AFA-9A48-424D-A11F-CF2415AF95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54148" y="1545888"/>
          <a:ext cx="4176051" cy="4627064"/>
        </a:xfrm>
        <a:prstGeom prst="rect">
          <a:avLst/>
        </a:prstGeom>
      </xdr:spPr>
    </xdr:pic>
    <xdr:clientData/>
  </xdr:twoCellAnchor>
  <xdr:twoCellAnchor editAs="oneCell">
    <xdr:from>
      <xdr:col>0</xdr:col>
      <xdr:colOff>19050</xdr:colOff>
      <xdr:row>7</xdr:row>
      <xdr:rowOff>2839</xdr:rowOff>
    </xdr:from>
    <xdr:to>
      <xdr:col>6</xdr:col>
      <xdr:colOff>537501</xdr:colOff>
      <xdr:row>31</xdr:row>
      <xdr:rowOff>57903</xdr:rowOff>
    </xdr:to>
    <xdr:pic>
      <xdr:nvPicPr>
        <xdr:cNvPr id="3" name="Picture 2">
          <a:extLst>
            <a:ext uri="{FF2B5EF4-FFF2-40B4-BE49-F238E27FC236}">
              <a16:creationId xmlns:a16="http://schemas.microsoft.com/office/drawing/2014/main" id="{152CD396-6C8B-465C-8142-7FFE05B815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1507789"/>
          <a:ext cx="4176051" cy="4627064"/>
        </a:xfrm>
        <a:prstGeom prst="rect">
          <a:avLst/>
        </a:prstGeom>
      </xdr:spPr>
    </xdr:pic>
    <xdr:clientData/>
  </xdr:twoCellAnchor>
  <xdr:twoCellAnchor editAs="oneCell">
    <xdr:from>
      <xdr:col>7</xdr:col>
      <xdr:colOff>266700</xdr:colOff>
      <xdr:row>7</xdr:row>
      <xdr:rowOff>21889</xdr:rowOff>
    </xdr:from>
    <xdr:to>
      <xdr:col>14</xdr:col>
      <xdr:colOff>175551</xdr:colOff>
      <xdr:row>31</xdr:row>
      <xdr:rowOff>76953</xdr:rowOff>
    </xdr:to>
    <xdr:pic>
      <xdr:nvPicPr>
        <xdr:cNvPr id="4" name="Picture 3">
          <a:extLst>
            <a:ext uri="{FF2B5EF4-FFF2-40B4-BE49-F238E27FC236}">
              <a16:creationId xmlns:a16="http://schemas.microsoft.com/office/drawing/2014/main" id="{FFDD69EF-D44F-4ECD-A045-2B1F7D47CE5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33900" y="1526839"/>
          <a:ext cx="4176051" cy="4627064"/>
        </a:xfrm>
        <a:prstGeom prst="rect">
          <a:avLst/>
        </a:prstGeom>
      </xdr:spPr>
    </xdr:pic>
    <xdr:clientData/>
  </xdr:twoCellAnchor>
  <xdr:twoCellAnchor editAs="oneCell">
    <xdr:from>
      <xdr:col>22</xdr:col>
      <xdr:colOff>9525</xdr:colOff>
      <xdr:row>7</xdr:row>
      <xdr:rowOff>31414</xdr:rowOff>
    </xdr:from>
    <xdr:to>
      <xdr:col>28</xdr:col>
      <xdr:colOff>527976</xdr:colOff>
      <xdr:row>31</xdr:row>
      <xdr:rowOff>86478</xdr:rowOff>
    </xdr:to>
    <xdr:pic>
      <xdr:nvPicPr>
        <xdr:cNvPr id="5" name="Picture 4">
          <a:extLst>
            <a:ext uri="{FF2B5EF4-FFF2-40B4-BE49-F238E27FC236}">
              <a16:creationId xmlns:a16="http://schemas.microsoft.com/office/drawing/2014/main" id="{CCFDA286-2B84-461A-A8A6-234A195D568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420725" y="1536364"/>
          <a:ext cx="4176051" cy="4627064"/>
        </a:xfrm>
        <a:prstGeom prst="rect">
          <a:avLst/>
        </a:prstGeom>
      </xdr:spPr>
    </xdr:pic>
    <xdr:clientData/>
  </xdr:twoCellAnchor>
  <xdr:twoCellAnchor editAs="oneCell">
    <xdr:from>
      <xdr:col>0</xdr:col>
      <xdr:colOff>0</xdr:colOff>
      <xdr:row>33</xdr:row>
      <xdr:rowOff>0</xdr:rowOff>
    </xdr:from>
    <xdr:to>
      <xdr:col>6</xdr:col>
      <xdr:colOff>518451</xdr:colOff>
      <xdr:row>57</xdr:row>
      <xdr:rowOff>55064</xdr:rowOff>
    </xdr:to>
    <xdr:pic>
      <xdr:nvPicPr>
        <xdr:cNvPr id="7" name="Picture 6">
          <a:extLst>
            <a:ext uri="{FF2B5EF4-FFF2-40B4-BE49-F238E27FC236}">
              <a16:creationId xmlns:a16="http://schemas.microsoft.com/office/drawing/2014/main" id="{59752533-2609-4F2A-B95B-3ABBBCCCDD3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505575"/>
          <a:ext cx="4176051" cy="4627064"/>
        </a:xfrm>
        <a:prstGeom prst="rect">
          <a:avLst/>
        </a:prstGeom>
      </xdr:spPr>
    </xdr:pic>
    <xdr:clientData/>
  </xdr:twoCellAnchor>
  <xdr:twoCellAnchor editAs="oneCell">
    <xdr:from>
      <xdr:col>15</xdr:col>
      <xdr:colOff>19050</xdr:colOff>
      <xdr:row>33</xdr:row>
      <xdr:rowOff>38100</xdr:rowOff>
    </xdr:from>
    <xdr:to>
      <xdr:col>21</xdr:col>
      <xdr:colOff>537500</xdr:colOff>
      <xdr:row>57</xdr:row>
      <xdr:rowOff>93164</xdr:rowOff>
    </xdr:to>
    <xdr:pic>
      <xdr:nvPicPr>
        <xdr:cNvPr id="8" name="Picture 7">
          <a:extLst>
            <a:ext uri="{FF2B5EF4-FFF2-40B4-BE49-F238E27FC236}">
              <a16:creationId xmlns:a16="http://schemas.microsoft.com/office/drawing/2014/main" id="{47A3A3D2-5F71-4DF6-A205-F4A47968A57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163050" y="6543675"/>
          <a:ext cx="4176050" cy="4627064"/>
        </a:xfrm>
        <a:prstGeom prst="rect">
          <a:avLst/>
        </a:prstGeom>
      </xdr:spPr>
    </xdr:pic>
    <xdr:clientData/>
  </xdr:twoCellAnchor>
  <xdr:twoCellAnchor editAs="oneCell">
    <xdr:from>
      <xdr:col>22</xdr:col>
      <xdr:colOff>400050</xdr:colOff>
      <xdr:row>32</xdr:row>
      <xdr:rowOff>219075</xdr:rowOff>
    </xdr:from>
    <xdr:to>
      <xdr:col>29</xdr:col>
      <xdr:colOff>308900</xdr:colOff>
      <xdr:row>57</xdr:row>
      <xdr:rowOff>36014</xdr:rowOff>
    </xdr:to>
    <xdr:pic>
      <xdr:nvPicPr>
        <xdr:cNvPr id="9" name="Picture 8">
          <a:extLst>
            <a:ext uri="{FF2B5EF4-FFF2-40B4-BE49-F238E27FC236}">
              <a16:creationId xmlns:a16="http://schemas.microsoft.com/office/drawing/2014/main" id="{58E5AD25-E8CC-4D3C-9774-B708EE43DC6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811250" y="6486525"/>
          <a:ext cx="4176050" cy="4627064"/>
        </a:xfrm>
        <a:prstGeom prst="rect">
          <a:avLst/>
        </a:prstGeom>
      </xdr:spPr>
    </xdr:pic>
    <xdr:clientData/>
  </xdr:twoCellAnchor>
  <xdr:twoCellAnchor editAs="oneCell">
    <xdr:from>
      <xdr:col>0</xdr:col>
      <xdr:colOff>0</xdr:colOff>
      <xdr:row>59</xdr:row>
      <xdr:rowOff>0</xdr:rowOff>
    </xdr:from>
    <xdr:to>
      <xdr:col>6</xdr:col>
      <xdr:colOff>518450</xdr:colOff>
      <xdr:row>83</xdr:row>
      <xdr:rowOff>55064</xdr:rowOff>
    </xdr:to>
    <xdr:pic>
      <xdr:nvPicPr>
        <xdr:cNvPr id="10" name="Picture 9">
          <a:extLst>
            <a:ext uri="{FF2B5EF4-FFF2-40B4-BE49-F238E27FC236}">
              <a16:creationId xmlns:a16="http://schemas.microsoft.com/office/drawing/2014/main" id="{17AA5309-1937-40C4-A71D-2D464A3A01D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1506200"/>
          <a:ext cx="4176050" cy="4627064"/>
        </a:xfrm>
        <a:prstGeom prst="rect">
          <a:avLst/>
        </a:prstGeom>
      </xdr:spPr>
    </xdr:pic>
    <xdr:clientData/>
  </xdr:twoCellAnchor>
  <xdr:twoCellAnchor editAs="oneCell">
    <xdr:from>
      <xdr:col>15</xdr:col>
      <xdr:colOff>0</xdr:colOff>
      <xdr:row>59</xdr:row>
      <xdr:rowOff>0</xdr:rowOff>
    </xdr:from>
    <xdr:to>
      <xdr:col>21</xdr:col>
      <xdr:colOff>518450</xdr:colOff>
      <xdr:row>83</xdr:row>
      <xdr:rowOff>55064</xdr:rowOff>
    </xdr:to>
    <xdr:pic>
      <xdr:nvPicPr>
        <xdr:cNvPr id="11" name="Picture 10">
          <a:extLst>
            <a:ext uri="{FF2B5EF4-FFF2-40B4-BE49-F238E27FC236}">
              <a16:creationId xmlns:a16="http://schemas.microsoft.com/office/drawing/2014/main" id="{BBDEC34E-8A03-487D-A05E-C2500FCA0A3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144000" y="11506200"/>
          <a:ext cx="4176050" cy="4627064"/>
        </a:xfrm>
        <a:prstGeom prst="rect">
          <a:avLst/>
        </a:prstGeom>
      </xdr:spPr>
    </xdr:pic>
    <xdr:clientData/>
  </xdr:twoCellAnchor>
  <xdr:twoCellAnchor editAs="oneCell">
    <xdr:from>
      <xdr:col>23</xdr:col>
      <xdr:colOff>0</xdr:colOff>
      <xdr:row>59</xdr:row>
      <xdr:rowOff>0</xdr:rowOff>
    </xdr:from>
    <xdr:to>
      <xdr:col>29</xdr:col>
      <xdr:colOff>518450</xdr:colOff>
      <xdr:row>83</xdr:row>
      <xdr:rowOff>55064</xdr:rowOff>
    </xdr:to>
    <xdr:pic>
      <xdr:nvPicPr>
        <xdr:cNvPr id="12" name="Picture 11">
          <a:extLst>
            <a:ext uri="{FF2B5EF4-FFF2-40B4-BE49-F238E27FC236}">
              <a16:creationId xmlns:a16="http://schemas.microsoft.com/office/drawing/2014/main" id="{1EF10B57-0A19-48CB-B722-126B2B88153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020800" y="11506200"/>
          <a:ext cx="4176050" cy="4627064"/>
        </a:xfrm>
        <a:prstGeom prst="rect">
          <a:avLst/>
        </a:prstGeom>
      </xdr:spPr>
    </xdr:pic>
    <xdr:clientData/>
  </xdr:twoCellAnchor>
  <xdr:twoCellAnchor editAs="oneCell">
    <xdr:from>
      <xdr:col>7</xdr:col>
      <xdr:colOff>190500</xdr:colOff>
      <xdr:row>33</xdr:row>
      <xdr:rowOff>0</xdr:rowOff>
    </xdr:from>
    <xdr:to>
      <xdr:col>14</xdr:col>
      <xdr:colOff>99350</xdr:colOff>
      <xdr:row>57</xdr:row>
      <xdr:rowOff>55064</xdr:rowOff>
    </xdr:to>
    <xdr:pic>
      <xdr:nvPicPr>
        <xdr:cNvPr id="13" name="Picture 12">
          <a:extLst>
            <a:ext uri="{FF2B5EF4-FFF2-40B4-BE49-F238E27FC236}">
              <a16:creationId xmlns:a16="http://schemas.microsoft.com/office/drawing/2014/main" id="{8E7D76D5-5F52-4BDE-9693-D622E0E4DD9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57700" y="6505575"/>
          <a:ext cx="4176050" cy="4627064"/>
        </a:xfrm>
        <a:prstGeom prst="rect">
          <a:avLst/>
        </a:prstGeom>
      </xdr:spPr>
    </xdr:pic>
    <xdr:clientData/>
  </xdr:twoCellAnchor>
  <xdr:twoCellAnchor editAs="oneCell">
    <xdr:from>
      <xdr:col>7</xdr:col>
      <xdr:colOff>419100</xdr:colOff>
      <xdr:row>58</xdr:row>
      <xdr:rowOff>133350</xdr:rowOff>
    </xdr:from>
    <xdr:to>
      <xdr:col>14</xdr:col>
      <xdr:colOff>327950</xdr:colOff>
      <xdr:row>82</xdr:row>
      <xdr:rowOff>140789</xdr:rowOff>
    </xdr:to>
    <xdr:pic>
      <xdr:nvPicPr>
        <xdr:cNvPr id="14" name="Picture 13">
          <a:extLst>
            <a:ext uri="{FF2B5EF4-FFF2-40B4-BE49-F238E27FC236}">
              <a16:creationId xmlns:a16="http://schemas.microsoft.com/office/drawing/2014/main" id="{E1A3908E-643C-4A2F-A09B-2A70747E9E6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86300" y="11401425"/>
          <a:ext cx="4176050" cy="46270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DA679-F341-484F-A2E6-21527385B1A0}">
  <dimension ref="A1:H35"/>
  <sheetViews>
    <sheetView topLeftCell="A4" workbookViewId="0">
      <selection activeCell="M24" sqref="M24"/>
    </sheetView>
  </sheetViews>
  <sheetFormatPr defaultColWidth="9.140625" defaultRowHeight="15"/>
  <cols>
    <col min="1" max="1" width="14.140625" style="1" customWidth="1"/>
    <col min="2" max="2" width="12.7109375" style="1" customWidth="1"/>
    <col min="3" max="3" width="14.28515625" style="1" customWidth="1"/>
    <col min="4" max="4" width="12.42578125" style="1" customWidth="1"/>
    <col min="5" max="5" width="11.42578125" style="1" customWidth="1"/>
    <col min="6" max="6" width="12.5703125" style="1" customWidth="1"/>
    <col min="7" max="7" width="15" style="1" customWidth="1"/>
    <col min="8" max="8" width="14.42578125" style="1" customWidth="1"/>
    <col min="9" max="16384" width="9.140625" style="1"/>
  </cols>
  <sheetData>
    <row r="1" spans="1:8" ht="42" customHeight="1">
      <c r="A1" s="65" t="s">
        <v>4</v>
      </c>
      <c r="B1" s="65"/>
      <c r="C1" s="65"/>
      <c r="D1" s="65"/>
      <c r="E1" s="65"/>
      <c r="F1" s="65"/>
      <c r="G1" s="65"/>
      <c r="H1" s="65"/>
    </row>
    <row r="2" spans="1:8" ht="18.75">
      <c r="A2" s="66" t="s">
        <v>5</v>
      </c>
      <c r="B2" s="66"/>
      <c r="C2" s="66"/>
      <c r="D2" s="66"/>
      <c r="E2" s="66"/>
      <c r="F2" s="66"/>
      <c r="G2" s="66"/>
      <c r="H2" s="66"/>
    </row>
    <row r="3" spans="1:8" ht="18.75">
      <c r="A3" s="2"/>
      <c r="B3" s="2"/>
      <c r="C3" s="2"/>
      <c r="D3" s="2"/>
      <c r="E3" s="2"/>
      <c r="F3" s="2"/>
      <c r="G3" s="2"/>
      <c r="H3" s="2"/>
    </row>
    <row r="4" spans="1:8" ht="100.5" customHeight="1">
      <c r="A4" s="67" t="s">
        <v>9</v>
      </c>
      <c r="B4" s="67"/>
      <c r="C4" s="67"/>
      <c r="D4" s="67"/>
      <c r="E4" s="67"/>
      <c r="F4" s="67"/>
      <c r="G4" s="67"/>
      <c r="H4" s="67"/>
    </row>
    <row r="5" spans="1:8" hidden="1">
      <c r="A5" s="67"/>
      <c r="B5" s="67"/>
      <c r="C5" s="67"/>
      <c r="D5" s="67"/>
      <c r="E5" s="67"/>
      <c r="F5" s="67"/>
      <c r="G5" s="67"/>
      <c r="H5" s="67"/>
    </row>
    <row r="6" spans="1:8" hidden="1">
      <c r="A6" s="67"/>
      <c r="B6" s="67"/>
      <c r="C6" s="67"/>
      <c r="D6" s="67"/>
      <c r="E6" s="67"/>
      <c r="F6" s="67"/>
      <c r="G6" s="67"/>
      <c r="H6" s="67"/>
    </row>
    <row r="7" spans="1:8" hidden="1">
      <c r="A7" s="67"/>
      <c r="B7" s="67"/>
      <c r="C7" s="67"/>
      <c r="D7" s="67"/>
      <c r="E7" s="67"/>
      <c r="F7" s="67"/>
      <c r="G7" s="67"/>
      <c r="H7" s="67"/>
    </row>
    <row r="8" spans="1:8" hidden="1">
      <c r="A8" s="67"/>
      <c r="B8" s="67"/>
      <c r="C8" s="67"/>
      <c r="D8" s="67"/>
      <c r="E8" s="67"/>
      <c r="F8" s="67"/>
      <c r="G8" s="67"/>
      <c r="H8" s="67"/>
    </row>
    <row r="9" spans="1:8" ht="45" customHeight="1">
      <c r="A9" s="67" t="s">
        <v>229</v>
      </c>
      <c r="B9" s="67"/>
      <c r="C9" s="67"/>
      <c r="D9" s="67"/>
      <c r="E9" s="67"/>
      <c r="F9" s="67"/>
      <c r="G9" s="67"/>
      <c r="H9" s="67"/>
    </row>
    <row r="10" spans="1:8" ht="13.5" customHeight="1">
      <c r="A10" s="67"/>
      <c r="B10" s="67"/>
      <c r="C10" s="67"/>
      <c r="D10" s="67"/>
      <c r="E10" s="67"/>
      <c r="F10" s="67"/>
      <c r="G10" s="67"/>
      <c r="H10" s="67"/>
    </row>
    <row r="11" spans="1:8" hidden="1">
      <c r="A11" s="67"/>
      <c r="B11" s="67"/>
      <c r="C11" s="67"/>
      <c r="D11" s="67"/>
      <c r="E11" s="67"/>
      <c r="F11" s="67"/>
      <c r="G11" s="67"/>
      <c r="H11" s="67"/>
    </row>
    <row r="12" spans="1:8" hidden="1">
      <c r="A12" s="67"/>
      <c r="B12" s="67"/>
      <c r="C12" s="67"/>
      <c r="D12" s="67"/>
      <c r="E12" s="67"/>
      <c r="F12" s="67"/>
      <c r="G12" s="67"/>
      <c r="H12" s="67"/>
    </row>
    <row r="13" spans="1:8">
      <c r="A13" s="68" t="s">
        <v>219</v>
      </c>
      <c r="B13" s="68"/>
      <c r="C13" s="68"/>
      <c r="D13" s="68"/>
      <c r="E13" s="68"/>
      <c r="F13" s="68"/>
      <c r="G13" s="68"/>
      <c r="H13" s="68"/>
    </row>
    <row r="14" spans="1:8">
      <c r="A14" s="68"/>
      <c r="B14" s="68"/>
      <c r="C14" s="68"/>
      <c r="D14" s="68"/>
      <c r="E14" s="68"/>
      <c r="F14" s="68"/>
      <c r="G14" s="68"/>
      <c r="H14" s="68"/>
    </row>
    <row r="15" spans="1:8">
      <c r="A15" s="68"/>
      <c r="B15" s="68"/>
      <c r="C15" s="68"/>
      <c r="D15" s="68"/>
      <c r="E15" s="68"/>
      <c r="F15" s="68"/>
      <c r="G15" s="68"/>
      <c r="H15" s="68"/>
    </row>
    <row r="16" spans="1:8">
      <c r="A16" s="68"/>
      <c r="B16" s="68"/>
      <c r="C16" s="68"/>
      <c r="D16" s="68"/>
      <c r="E16" s="68"/>
      <c r="F16" s="68"/>
      <c r="G16" s="68"/>
      <c r="H16" s="68"/>
    </row>
    <row r="17" spans="1:8" ht="21" customHeight="1">
      <c r="A17" s="67" t="s">
        <v>7</v>
      </c>
      <c r="B17" s="67"/>
      <c r="C17" s="67"/>
      <c r="D17" s="67"/>
      <c r="E17" s="67"/>
      <c r="F17" s="67"/>
      <c r="G17" s="67"/>
      <c r="H17" s="67"/>
    </row>
    <row r="18" spans="1:8">
      <c r="A18" s="67"/>
      <c r="B18" s="67"/>
      <c r="C18" s="67"/>
      <c r="D18" s="67"/>
      <c r="E18" s="67"/>
      <c r="F18" s="67"/>
      <c r="G18" s="67"/>
      <c r="H18" s="67"/>
    </row>
    <row r="19" spans="1:8" ht="15.75">
      <c r="A19" s="3"/>
      <c r="B19" s="3"/>
      <c r="C19" s="3"/>
      <c r="D19" s="3"/>
      <c r="E19" s="3"/>
      <c r="F19" s="3"/>
      <c r="G19" s="3"/>
      <c r="H19" s="3"/>
    </row>
    <row r="20" spans="1:8" ht="15.75">
      <c r="A20" s="4" t="s">
        <v>212</v>
      </c>
      <c r="B20" s="4"/>
      <c r="C20" s="4"/>
      <c r="D20" s="4"/>
      <c r="E20" s="4"/>
      <c r="F20" s="4"/>
      <c r="G20" s="4"/>
      <c r="H20" s="4"/>
    </row>
    <row r="21" spans="1:8" ht="15.75">
      <c r="A21" s="4" t="s">
        <v>213</v>
      </c>
      <c r="B21" s="4"/>
      <c r="C21" s="4" t="s">
        <v>0</v>
      </c>
      <c r="D21" s="4"/>
      <c r="E21" s="4"/>
      <c r="F21" s="4"/>
      <c r="G21" s="4"/>
      <c r="H21" s="4"/>
    </row>
    <row r="22" spans="1:8" ht="15.75">
      <c r="A22" s="4" t="s">
        <v>214</v>
      </c>
      <c r="B22" s="4"/>
      <c r="C22" s="4" t="s">
        <v>1</v>
      </c>
      <c r="D22" s="4"/>
      <c r="E22" s="4"/>
      <c r="F22" s="4"/>
      <c r="G22" s="4"/>
      <c r="H22" s="4"/>
    </row>
    <row r="23" spans="1:8" ht="15.75">
      <c r="A23" s="4" t="s">
        <v>215</v>
      </c>
      <c r="B23" s="4"/>
      <c r="C23" s="4" t="s">
        <v>2</v>
      </c>
      <c r="D23" s="4"/>
      <c r="E23" s="4"/>
      <c r="F23" s="4"/>
      <c r="G23" s="4"/>
      <c r="H23" s="4"/>
    </row>
    <row r="24" spans="1:8" ht="15.75">
      <c r="A24" s="4" t="s">
        <v>216</v>
      </c>
      <c r="B24" s="4"/>
      <c r="C24" s="4" t="s">
        <v>3</v>
      </c>
      <c r="D24" s="4"/>
      <c r="E24" s="4"/>
      <c r="F24" s="4"/>
      <c r="G24" s="4"/>
      <c r="H24" s="4"/>
    </row>
    <row r="25" spans="1:8" ht="15.75">
      <c r="A25" s="4"/>
      <c r="B25" s="4"/>
      <c r="C25" s="4"/>
      <c r="D25" s="4"/>
      <c r="E25" s="4"/>
      <c r="F25" s="4"/>
      <c r="G25" s="4"/>
      <c r="H25" s="4"/>
    </row>
    <row r="26" spans="1:8" ht="15.75">
      <c r="A26" s="4" t="s">
        <v>217</v>
      </c>
      <c r="B26" s="4"/>
      <c r="C26" s="4"/>
      <c r="D26" s="4"/>
      <c r="E26" s="4"/>
      <c r="F26" s="4"/>
      <c r="G26" s="4"/>
      <c r="H26" s="4"/>
    </row>
    <row r="27" spans="1:8" ht="15.75">
      <c r="A27" s="4"/>
      <c r="B27" s="4"/>
      <c r="C27" s="4"/>
      <c r="D27" s="4"/>
      <c r="E27" s="4"/>
      <c r="F27" s="4"/>
      <c r="G27" s="4"/>
      <c r="H27" s="4"/>
    </row>
    <row r="28" spans="1:8" ht="9.75" customHeight="1">
      <c r="A28" s="62" t="s">
        <v>8</v>
      </c>
      <c r="B28" s="62"/>
      <c r="C28" s="62"/>
      <c r="D28" s="62"/>
      <c r="E28" s="62"/>
      <c r="F28" s="62"/>
      <c r="G28" s="62"/>
      <c r="H28" s="62"/>
    </row>
    <row r="29" spans="1:8">
      <c r="A29" s="62"/>
      <c r="B29" s="62"/>
      <c r="C29" s="62"/>
      <c r="D29" s="62"/>
      <c r="E29" s="62"/>
      <c r="F29" s="62"/>
      <c r="G29" s="62"/>
      <c r="H29" s="62"/>
    </row>
    <row r="30" spans="1:8">
      <c r="A30" s="62"/>
      <c r="B30" s="62"/>
      <c r="C30" s="62"/>
      <c r="D30" s="62"/>
      <c r="E30" s="62"/>
      <c r="F30" s="62"/>
      <c r="G30" s="62"/>
      <c r="H30" s="62"/>
    </row>
    <row r="31" spans="1:8" ht="15.75">
      <c r="A31" s="5"/>
      <c r="B31" s="5"/>
      <c r="C31" s="5"/>
      <c r="D31" s="5"/>
      <c r="E31" s="5"/>
      <c r="F31" s="5"/>
      <c r="G31" s="5"/>
      <c r="H31" s="5"/>
    </row>
    <row r="32" spans="1:8">
      <c r="A32" s="63" t="s">
        <v>98</v>
      </c>
      <c r="B32" s="64"/>
      <c r="C32" s="64"/>
      <c r="D32" s="64"/>
      <c r="E32" s="64"/>
      <c r="F32" s="64"/>
      <c r="G32" s="64"/>
      <c r="H32" s="64"/>
    </row>
    <row r="33" spans="1:8">
      <c r="A33" s="64"/>
      <c r="B33" s="64"/>
      <c r="C33" s="64"/>
      <c r="D33" s="64"/>
      <c r="E33" s="64"/>
      <c r="F33" s="64"/>
      <c r="G33" s="64"/>
      <c r="H33" s="64"/>
    </row>
    <row r="35" spans="1:8" ht="15.75">
      <c r="A35" s="4" t="s">
        <v>6</v>
      </c>
    </row>
  </sheetData>
  <mergeCells count="8">
    <mergeCell ref="A28:H30"/>
    <mergeCell ref="A32:H33"/>
    <mergeCell ref="A1:H1"/>
    <mergeCell ref="A2:H2"/>
    <mergeCell ref="A4:H8"/>
    <mergeCell ref="A9:H12"/>
    <mergeCell ref="A13:H16"/>
    <mergeCell ref="A17:H1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C274C-8B48-43BD-AD2B-EB71EB7B275A}">
  <sheetPr>
    <tabColor rgb="FFFFCCCC"/>
  </sheetPr>
  <dimension ref="A1:F29"/>
  <sheetViews>
    <sheetView workbookViewId="0"/>
  </sheetViews>
  <sheetFormatPr defaultColWidth="9.140625" defaultRowHeight="15"/>
  <cols>
    <col min="1" max="2" width="22" style="1" customWidth="1"/>
    <col min="3" max="3" width="22.42578125" style="17" bestFit="1" customWidth="1"/>
    <col min="4" max="4" width="27.5703125" style="17" bestFit="1" customWidth="1"/>
    <col min="5" max="5" width="28.7109375" style="17" bestFit="1" customWidth="1"/>
    <col min="6" max="6" width="26.140625" style="17" bestFit="1" customWidth="1"/>
    <col min="7" max="16384" width="9.140625" style="1"/>
  </cols>
  <sheetData>
    <row r="1" spans="1:6" ht="21">
      <c r="A1" s="6" t="s">
        <v>227</v>
      </c>
      <c r="B1" s="6"/>
    </row>
    <row r="3" spans="1:6">
      <c r="A3" s="8" t="s">
        <v>41</v>
      </c>
      <c r="B3" s="8"/>
    </row>
    <row r="4" spans="1:6" ht="16.5">
      <c r="B4" s="79" t="s">
        <v>64</v>
      </c>
      <c r="C4" s="80"/>
      <c r="D4" s="80"/>
      <c r="E4" s="80"/>
      <c r="F4" s="80"/>
    </row>
    <row r="5" spans="1:6" ht="16.5">
      <c r="A5" s="9" t="s">
        <v>32</v>
      </c>
      <c r="B5" s="9" t="s">
        <v>63</v>
      </c>
      <c r="C5" s="18" t="s">
        <v>213</v>
      </c>
      <c r="D5" s="18" t="s">
        <v>214</v>
      </c>
      <c r="E5" s="18" t="s">
        <v>215</v>
      </c>
      <c r="F5" s="18" t="s">
        <v>216</v>
      </c>
    </row>
    <row r="6" spans="1:6" ht="16.5">
      <c r="A6" s="10" t="s">
        <v>10</v>
      </c>
      <c r="B6" s="25">
        <v>1457.8340000000001</v>
      </c>
      <c r="C6" s="25">
        <v>1505.394</v>
      </c>
      <c r="D6" s="25">
        <v>1333.4079999999999</v>
      </c>
      <c r="E6" s="25">
        <v>1260.124</v>
      </c>
      <c r="F6" s="25">
        <v>1129.0360000000001</v>
      </c>
    </row>
    <row r="7" spans="1:6" ht="16.5">
      <c r="A7" s="10" t="s">
        <v>11</v>
      </c>
      <c r="B7" s="25">
        <v>1753.54</v>
      </c>
      <c r="C7" s="25">
        <v>1758.5630000000001</v>
      </c>
      <c r="D7" s="25">
        <v>1705.6669999999999</v>
      </c>
      <c r="E7" s="25">
        <v>1691.45</v>
      </c>
      <c r="F7" s="25">
        <v>1628.8779999999999</v>
      </c>
    </row>
    <row r="8" spans="1:6" ht="16.5">
      <c r="A8" s="10" t="s">
        <v>12</v>
      </c>
      <c r="B8" s="25">
        <v>1317.3879999999999</v>
      </c>
      <c r="C8" s="25">
        <v>1356.133</v>
      </c>
      <c r="D8" s="25">
        <v>1263.1099999999999</v>
      </c>
      <c r="E8" s="25">
        <v>1243.884</v>
      </c>
      <c r="F8" s="25">
        <v>1154.8810000000001</v>
      </c>
    </row>
    <row r="9" spans="1:6" ht="16.5">
      <c r="A9" s="10" t="s">
        <v>13</v>
      </c>
      <c r="B9" s="25">
        <v>1587.46</v>
      </c>
      <c r="C9" s="25">
        <v>1571.095</v>
      </c>
      <c r="D9" s="25">
        <v>1629.8779999999999</v>
      </c>
      <c r="E9" s="25">
        <v>1649.116</v>
      </c>
      <c r="F9" s="25">
        <v>1704.85</v>
      </c>
    </row>
    <row r="10" spans="1:6" ht="16.5">
      <c r="A10" s="10" t="s">
        <v>14</v>
      </c>
      <c r="B10" s="25">
        <v>1638.806</v>
      </c>
      <c r="C10" s="25">
        <v>1624.9680000000001</v>
      </c>
      <c r="D10" s="25">
        <v>1581.904</v>
      </c>
      <c r="E10" s="25">
        <v>1569.16</v>
      </c>
      <c r="F10" s="25">
        <v>1524.885</v>
      </c>
    </row>
    <row r="11" spans="1:6" ht="16.5">
      <c r="A11" s="10" t="s">
        <v>15</v>
      </c>
      <c r="B11" s="25">
        <v>1771.1869999999999</v>
      </c>
      <c r="C11" s="25">
        <v>1785.826</v>
      </c>
      <c r="D11" s="25">
        <v>1820.258</v>
      </c>
      <c r="E11" s="25">
        <v>1828.7329999999999</v>
      </c>
      <c r="F11" s="25">
        <v>1837.1990000000001</v>
      </c>
    </row>
    <row r="12" spans="1:6" ht="16.5">
      <c r="A12" s="10" t="s">
        <v>16</v>
      </c>
      <c r="B12" s="25">
        <v>1762.097</v>
      </c>
      <c r="C12" s="25">
        <v>1752.04</v>
      </c>
      <c r="D12" s="25">
        <v>1749.1120000000001</v>
      </c>
      <c r="E12" s="25">
        <v>1749.723</v>
      </c>
      <c r="F12" s="25">
        <v>1733.345</v>
      </c>
    </row>
    <row r="13" spans="1:6" ht="16.5">
      <c r="A13" s="10" t="s">
        <v>17</v>
      </c>
      <c r="B13" s="25">
        <v>1729.027</v>
      </c>
      <c r="C13" s="25">
        <v>1598.203</v>
      </c>
      <c r="D13" s="25">
        <v>1530.0889999999999</v>
      </c>
      <c r="E13" s="25">
        <v>1509.94</v>
      </c>
      <c r="F13" s="25">
        <v>1445.595</v>
      </c>
    </row>
    <row r="14" spans="1:6" ht="16.5">
      <c r="A14" s="10" t="s">
        <v>18</v>
      </c>
      <c r="B14" s="25">
        <v>1786.575</v>
      </c>
      <c r="C14" s="25">
        <v>1687.3050000000001</v>
      </c>
      <c r="D14" s="25">
        <v>1663.5</v>
      </c>
      <c r="E14" s="25">
        <v>1665.6</v>
      </c>
      <c r="F14" s="25">
        <v>1624.691</v>
      </c>
    </row>
    <row r="15" spans="1:6" ht="16.5">
      <c r="A15" s="10" t="s">
        <v>19</v>
      </c>
      <c r="B15" s="25">
        <v>1809.106</v>
      </c>
      <c r="C15" s="25">
        <v>1902.877</v>
      </c>
      <c r="D15" s="25">
        <v>1898.614</v>
      </c>
      <c r="E15" s="25">
        <v>1898.009</v>
      </c>
      <c r="F15" s="25">
        <v>1891.3989999999999</v>
      </c>
    </row>
    <row r="16" spans="1:6" ht="16.5">
      <c r="A16" s="10" t="s">
        <v>20</v>
      </c>
      <c r="B16" s="25">
        <v>1672.6289999999999</v>
      </c>
      <c r="C16" s="25">
        <v>1754.2070000000001</v>
      </c>
      <c r="D16" s="25">
        <v>1769.1289999999999</v>
      </c>
      <c r="E16" s="25">
        <v>1772.127</v>
      </c>
      <c r="F16" s="25">
        <v>1778.4570000000001</v>
      </c>
    </row>
    <row r="17" spans="1:6" ht="16.5">
      <c r="A17" s="10" t="s">
        <v>21</v>
      </c>
      <c r="B17" s="25">
        <v>1507.261</v>
      </c>
      <c r="C17" s="25">
        <v>1595.63</v>
      </c>
      <c r="D17" s="25">
        <v>1465.8589999999999</v>
      </c>
      <c r="E17" s="25">
        <v>1420.0360000000001</v>
      </c>
      <c r="F17" s="25">
        <v>1315.3430000000001</v>
      </c>
    </row>
    <row r="18" spans="1:6" ht="16.5">
      <c r="A18" s="10" t="s">
        <v>22</v>
      </c>
      <c r="B18" s="25">
        <v>2162.9279999999999</v>
      </c>
      <c r="C18" s="25">
        <v>2238.2620000000002</v>
      </c>
      <c r="D18" s="25">
        <v>2437.9009999999998</v>
      </c>
      <c r="E18" s="25">
        <v>2490.105</v>
      </c>
      <c r="F18" s="25">
        <v>2727.1010000000001</v>
      </c>
    </row>
    <row r="19" spans="1:6" ht="16.5">
      <c r="A19" s="10" t="s">
        <v>23</v>
      </c>
      <c r="B19" s="25">
        <v>1563.4849999999999</v>
      </c>
      <c r="C19" s="25">
        <v>1576.97</v>
      </c>
      <c r="D19" s="25">
        <v>1452.827</v>
      </c>
      <c r="E19" s="25">
        <v>1415.5809999999999</v>
      </c>
      <c r="F19" s="25">
        <v>1309.7639999999999</v>
      </c>
    </row>
    <row r="20" spans="1:6" ht="16.5">
      <c r="A20" s="10" t="s">
        <v>24</v>
      </c>
      <c r="B20" s="25">
        <v>1514.356</v>
      </c>
      <c r="C20" s="25">
        <v>1503.683</v>
      </c>
      <c r="D20" s="25">
        <v>1481.068</v>
      </c>
      <c r="E20" s="25">
        <v>1481.2380000000001</v>
      </c>
      <c r="F20" s="25">
        <v>1451.462</v>
      </c>
    </row>
    <row r="21" spans="1:6" ht="16.5">
      <c r="A21" s="10" t="s">
        <v>25</v>
      </c>
      <c r="B21" s="25">
        <v>1668.9480000000001</v>
      </c>
      <c r="C21" s="25">
        <v>1707.2059999999999</v>
      </c>
      <c r="D21" s="25">
        <v>1733.797</v>
      </c>
      <c r="E21" s="25">
        <v>1734.3989999999999</v>
      </c>
      <c r="F21" s="25">
        <v>1749.846</v>
      </c>
    </row>
    <row r="22" spans="1:6" ht="16.5">
      <c r="A22" s="10" t="s">
        <v>26</v>
      </c>
      <c r="B22" s="25">
        <v>1860.309</v>
      </c>
      <c r="C22" s="25">
        <v>1877.703</v>
      </c>
      <c r="D22" s="25">
        <v>1937.931</v>
      </c>
      <c r="E22" s="25">
        <v>1946.6220000000001</v>
      </c>
      <c r="F22" s="25">
        <v>1996.453</v>
      </c>
    </row>
    <row r="23" spans="1:6" ht="16.5">
      <c r="A23" s="10" t="s">
        <v>27</v>
      </c>
      <c r="B23" s="25">
        <v>1426.364</v>
      </c>
      <c r="C23" s="25">
        <v>1460.71</v>
      </c>
      <c r="D23" s="25">
        <v>1343.7470000000001</v>
      </c>
      <c r="E23" s="25">
        <v>1296.386</v>
      </c>
      <c r="F23" s="25">
        <v>1199.9480000000001</v>
      </c>
    </row>
    <row r="24" spans="1:6" ht="16.5">
      <c r="A24" s="10" t="s">
        <v>28</v>
      </c>
      <c r="B24" s="25">
        <v>1589.771</v>
      </c>
      <c r="C24" s="25">
        <v>1539.729</v>
      </c>
      <c r="D24" s="25">
        <v>1482.2470000000001</v>
      </c>
      <c r="E24" s="25">
        <v>1459.7950000000001</v>
      </c>
      <c r="F24" s="25">
        <v>1416.029</v>
      </c>
    </row>
    <row r="25" spans="1:6" ht="16.5">
      <c r="A25" s="10" t="s">
        <v>29</v>
      </c>
      <c r="B25" s="25">
        <v>1504.5039999999999</v>
      </c>
      <c r="C25" s="25">
        <v>1555.9939999999999</v>
      </c>
      <c r="D25" s="25">
        <v>1492.6320000000001</v>
      </c>
      <c r="E25" s="25">
        <v>1477.59</v>
      </c>
      <c r="F25" s="25">
        <v>1404.6279999999999</v>
      </c>
    </row>
    <row r="26" spans="1:6" ht="16.5">
      <c r="A26" s="10" t="s">
        <v>30</v>
      </c>
      <c r="B26" s="25">
        <v>1919.5889999999999</v>
      </c>
      <c r="C26" s="25">
        <v>1997.71</v>
      </c>
      <c r="D26" s="25">
        <v>2144.94</v>
      </c>
      <c r="E26" s="25">
        <v>2187.989</v>
      </c>
      <c r="F26" s="25">
        <v>2385.4749999999999</v>
      </c>
    </row>
    <row r="27" spans="1:6" ht="16.5">
      <c r="A27" s="10" t="s">
        <v>31</v>
      </c>
      <c r="B27" s="25">
        <v>1652.248</v>
      </c>
      <c r="C27" s="25">
        <v>1551.298</v>
      </c>
      <c r="D27" s="25">
        <v>1502.6849999999999</v>
      </c>
      <c r="E27" s="25">
        <v>1492.912</v>
      </c>
      <c r="F27" s="25">
        <v>1446.8109999999999</v>
      </c>
    </row>
    <row r="29" spans="1:6" ht="16.5">
      <c r="A29" s="30"/>
    </row>
  </sheetData>
  <mergeCells count="1">
    <mergeCell ref="B4:F4"/>
  </mergeCells>
  <hyperlinks>
    <hyperlink ref="A3" location="Contents!A1" display="Back to contents" xr:uid="{63075688-0398-4601-8FA0-446A3864B89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5C005-3BD5-4820-90B2-2E2132778B10}">
  <sheetPr>
    <tabColor rgb="FFFFCCCC"/>
  </sheetPr>
  <dimension ref="A1:F28"/>
  <sheetViews>
    <sheetView workbookViewId="0">
      <selection activeCell="A3" sqref="A3"/>
    </sheetView>
  </sheetViews>
  <sheetFormatPr defaultColWidth="9.140625" defaultRowHeight="15"/>
  <cols>
    <col min="1" max="2" width="22" style="1" customWidth="1"/>
    <col min="3" max="3" width="22.42578125" style="17" bestFit="1" customWidth="1"/>
    <col min="4" max="4" width="27.5703125" style="17" bestFit="1" customWidth="1"/>
    <col min="5" max="5" width="28.7109375" style="17" bestFit="1" customWidth="1"/>
    <col min="6" max="6" width="26.140625" style="17" bestFit="1" customWidth="1"/>
    <col min="7" max="8" width="9.140625" style="1"/>
    <col min="9" max="9" width="20.5703125" style="1" bestFit="1" customWidth="1"/>
    <col min="10" max="10" width="22.42578125" style="1" bestFit="1" customWidth="1"/>
    <col min="11" max="11" width="27.5703125" style="1" bestFit="1" customWidth="1"/>
    <col min="12" max="12" width="28.7109375" style="1" bestFit="1" customWidth="1"/>
    <col min="13" max="13" width="26.140625" style="1" bestFit="1" customWidth="1"/>
    <col min="14" max="16384" width="9.140625" style="1"/>
  </cols>
  <sheetData>
    <row r="1" spans="1:6" ht="21">
      <c r="A1" s="6" t="s">
        <v>228</v>
      </c>
      <c r="B1" s="6"/>
    </row>
    <row r="3" spans="1:6">
      <c r="A3" s="8" t="s">
        <v>41</v>
      </c>
      <c r="B3" s="8"/>
    </row>
    <row r="4" spans="1:6" ht="16.5">
      <c r="B4" s="79" t="s">
        <v>65</v>
      </c>
      <c r="C4" s="80"/>
      <c r="D4" s="80"/>
      <c r="E4" s="80"/>
      <c r="F4" s="80"/>
    </row>
    <row r="5" spans="1:6" ht="16.5">
      <c r="A5" s="9" t="s">
        <v>32</v>
      </c>
      <c r="B5" s="9" t="s">
        <v>63</v>
      </c>
      <c r="C5" s="18" t="s">
        <v>213</v>
      </c>
      <c r="D5" s="18" t="s">
        <v>214</v>
      </c>
      <c r="E5" s="18" t="s">
        <v>215</v>
      </c>
      <c r="F5" s="18" t="s">
        <v>216</v>
      </c>
    </row>
    <row r="6" spans="1:6" ht="16.5">
      <c r="A6" s="10" t="s">
        <v>10</v>
      </c>
      <c r="B6" s="25">
        <v>1161</v>
      </c>
      <c r="C6" s="25">
        <v>1195</v>
      </c>
      <c r="D6" s="25">
        <v>1069</v>
      </c>
      <c r="E6" s="25">
        <v>1017</v>
      </c>
      <c r="F6" s="25">
        <v>919</v>
      </c>
    </row>
    <row r="7" spans="1:6" ht="16.5">
      <c r="A7" s="10" t="s">
        <v>11</v>
      </c>
      <c r="B7" s="25">
        <v>1517</v>
      </c>
      <c r="C7" s="25">
        <v>1518</v>
      </c>
      <c r="D7" s="25">
        <v>1490</v>
      </c>
      <c r="E7" s="25">
        <v>1484</v>
      </c>
      <c r="F7" s="25">
        <v>1442</v>
      </c>
    </row>
    <row r="8" spans="1:6" ht="16.5">
      <c r="A8" s="10" t="s">
        <v>12</v>
      </c>
      <c r="B8" s="25">
        <v>1116</v>
      </c>
      <c r="C8" s="25">
        <v>1146</v>
      </c>
      <c r="D8" s="25">
        <v>1080</v>
      </c>
      <c r="E8" s="25">
        <v>1068</v>
      </c>
      <c r="F8" s="25">
        <v>1000</v>
      </c>
    </row>
    <row r="9" spans="1:6" ht="16.5">
      <c r="A9" s="10" t="s">
        <v>13</v>
      </c>
      <c r="B9" s="25">
        <v>1371</v>
      </c>
      <c r="C9" s="25">
        <v>1354</v>
      </c>
      <c r="D9" s="25">
        <v>1424</v>
      </c>
      <c r="E9" s="25">
        <v>1445</v>
      </c>
      <c r="F9" s="25">
        <v>1512</v>
      </c>
    </row>
    <row r="10" spans="1:6" ht="16.5">
      <c r="A10" s="10" t="s">
        <v>14</v>
      </c>
      <c r="B10" s="25">
        <v>1438</v>
      </c>
      <c r="C10" s="25">
        <v>1423</v>
      </c>
      <c r="D10" s="25">
        <v>1400</v>
      </c>
      <c r="E10" s="25">
        <v>1394</v>
      </c>
      <c r="F10" s="25">
        <v>1366</v>
      </c>
    </row>
    <row r="11" spans="1:6" ht="16.5">
      <c r="A11" s="10" t="s">
        <v>15</v>
      </c>
      <c r="B11" s="25">
        <v>1596</v>
      </c>
      <c r="C11" s="25">
        <v>1607</v>
      </c>
      <c r="D11" s="25">
        <v>1650</v>
      </c>
      <c r="E11" s="25">
        <v>1661</v>
      </c>
      <c r="F11" s="25">
        <v>1678</v>
      </c>
    </row>
    <row r="12" spans="1:6" ht="16.5">
      <c r="A12" s="10" t="s">
        <v>16</v>
      </c>
      <c r="B12" s="25">
        <v>1583</v>
      </c>
      <c r="C12" s="25">
        <v>1572</v>
      </c>
      <c r="D12" s="25">
        <v>1584</v>
      </c>
      <c r="E12" s="25">
        <v>1591</v>
      </c>
      <c r="F12" s="25">
        <v>1588</v>
      </c>
    </row>
    <row r="13" spans="1:6" ht="16.5">
      <c r="A13" s="10" t="s">
        <v>17</v>
      </c>
      <c r="B13" s="25">
        <v>1498</v>
      </c>
      <c r="C13" s="25">
        <v>1379</v>
      </c>
      <c r="D13" s="25">
        <v>1336</v>
      </c>
      <c r="E13" s="25">
        <v>1326</v>
      </c>
      <c r="F13" s="25">
        <v>1282</v>
      </c>
    </row>
    <row r="14" spans="1:6" ht="16.5">
      <c r="A14" s="10" t="s">
        <v>18</v>
      </c>
      <c r="B14" s="25">
        <v>1628</v>
      </c>
      <c r="C14" s="25">
        <v>1532</v>
      </c>
      <c r="D14" s="25">
        <v>1523</v>
      </c>
      <c r="E14" s="25">
        <v>1529</v>
      </c>
      <c r="F14" s="25">
        <v>1500</v>
      </c>
    </row>
    <row r="15" spans="1:6" ht="16.5">
      <c r="A15" s="10" t="s">
        <v>19</v>
      </c>
      <c r="B15" s="25">
        <v>1646</v>
      </c>
      <c r="C15" s="25">
        <v>1732</v>
      </c>
      <c r="D15" s="25">
        <v>1742</v>
      </c>
      <c r="E15" s="25">
        <v>1745</v>
      </c>
      <c r="F15" s="25">
        <v>1750</v>
      </c>
    </row>
    <row r="16" spans="1:6" ht="16.5">
      <c r="A16" s="10" t="s">
        <v>20</v>
      </c>
      <c r="B16" s="25">
        <v>1490</v>
      </c>
      <c r="C16" s="25">
        <v>1562</v>
      </c>
      <c r="D16" s="25">
        <v>1592</v>
      </c>
      <c r="E16" s="25">
        <v>1600</v>
      </c>
      <c r="F16" s="25">
        <v>1620</v>
      </c>
    </row>
    <row r="17" spans="1:6" ht="16.5">
      <c r="A17" s="10" t="s">
        <v>21</v>
      </c>
      <c r="B17" s="25">
        <v>1257</v>
      </c>
      <c r="C17" s="25">
        <v>1327</v>
      </c>
      <c r="D17" s="25">
        <v>1234</v>
      </c>
      <c r="E17" s="25">
        <v>1202</v>
      </c>
      <c r="F17" s="25">
        <v>1124</v>
      </c>
    </row>
    <row r="18" spans="1:6" ht="16.5">
      <c r="A18" s="10" t="s">
        <v>22</v>
      </c>
      <c r="B18" s="25">
        <v>1990</v>
      </c>
      <c r="C18" s="25">
        <v>2056</v>
      </c>
      <c r="D18" s="25">
        <v>2257</v>
      </c>
      <c r="E18" s="25">
        <v>2309</v>
      </c>
      <c r="F18" s="25">
        <v>2549</v>
      </c>
    </row>
    <row r="19" spans="1:6" ht="16.5">
      <c r="A19" s="10" t="s">
        <v>23</v>
      </c>
      <c r="B19" s="25">
        <v>1281</v>
      </c>
      <c r="C19" s="25">
        <v>1289</v>
      </c>
      <c r="D19" s="25">
        <v>1203</v>
      </c>
      <c r="E19" s="25">
        <v>1181</v>
      </c>
      <c r="F19" s="25">
        <v>1104</v>
      </c>
    </row>
    <row r="20" spans="1:6" ht="16.5">
      <c r="A20" s="10" t="s">
        <v>24</v>
      </c>
      <c r="B20" s="25">
        <v>1329</v>
      </c>
      <c r="C20" s="25">
        <v>1316</v>
      </c>
      <c r="D20" s="25">
        <v>1313</v>
      </c>
      <c r="E20" s="25">
        <v>1318</v>
      </c>
      <c r="F20" s="25">
        <v>1305</v>
      </c>
    </row>
    <row r="21" spans="1:6" ht="16.5">
      <c r="A21" s="10" t="s">
        <v>25</v>
      </c>
      <c r="B21" s="25">
        <v>1508</v>
      </c>
      <c r="C21" s="25">
        <v>1543</v>
      </c>
      <c r="D21" s="25">
        <v>1582</v>
      </c>
      <c r="E21" s="25">
        <v>1588</v>
      </c>
      <c r="F21" s="25">
        <v>1614</v>
      </c>
    </row>
    <row r="22" spans="1:6" ht="16.5">
      <c r="A22" s="10" t="s">
        <v>26</v>
      </c>
      <c r="B22" s="25">
        <v>1691</v>
      </c>
      <c r="C22" s="25">
        <v>1705</v>
      </c>
      <c r="D22" s="25">
        <v>1776</v>
      </c>
      <c r="E22" s="25">
        <v>1789</v>
      </c>
      <c r="F22" s="25">
        <v>1848</v>
      </c>
    </row>
    <row r="23" spans="1:6" ht="16.5">
      <c r="A23" s="10" t="s">
        <v>27</v>
      </c>
      <c r="B23" s="25">
        <v>1199</v>
      </c>
      <c r="C23" s="25">
        <v>1225</v>
      </c>
      <c r="D23" s="25">
        <v>1142</v>
      </c>
      <c r="E23" s="25">
        <v>1109</v>
      </c>
      <c r="F23" s="25">
        <v>1037</v>
      </c>
    </row>
    <row r="24" spans="1:6" ht="16.5">
      <c r="A24" s="10" t="s">
        <v>28</v>
      </c>
      <c r="B24" s="25">
        <v>1383</v>
      </c>
      <c r="C24" s="25">
        <v>1336</v>
      </c>
      <c r="D24" s="25">
        <v>1305</v>
      </c>
      <c r="E24" s="25">
        <v>1294</v>
      </c>
      <c r="F24" s="25">
        <v>1269</v>
      </c>
    </row>
    <row r="25" spans="1:6" ht="16.5">
      <c r="A25" s="10" t="s">
        <v>29</v>
      </c>
      <c r="B25" s="25">
        <v>1266</v>
      </c>
      <c r="C25" s="25">
        <v>1306</v>
      </c>
      <c r="D25" s="25">
        <v>1270</v>
      </c>
      <c r="E25" s="25">
        <v>1265</v>
      </c>
      <c r="F25" s="25">
        <v>1215</v>
      </c>
    </row>
    <row r="26" spans="1:6" ht="16.5">
      <c r="A26" s="10" t="s">
        <v>30</v>
      </c>
      <c r="B26" s="25">
        <v>1732</v>
      </c>
      <c r="C26" s="25">
        <v>1802</v>
      </c>
      <c r="D26" s="25">
        <v>1955</v>
      </c>
      <c r="E26" s="25">
        <v>1998</v>
      </c>
      <c r="F26" s="25">
        <v>2203</v>
      </c>
    </row>
    <row r="27" spans="1:6" ht="16.5">
      <c r="A27" s="10" t="s">
        <v>31</v>
      </c>
      <c r="B27" s="25">
        <v>1453</v>
      </c>
      <c r="C27" s="25">
        <v>1359</v>
      </c>
      <c r="D27" s="25">
        <v>1332</v>
      </c>
      <c r="E27" s="25">
        <v>1330</v>
      </c>
      <c r="F27" s="25">
        <v>1301</v>
      </c>
    </row>
    <row r="28" spans="1:6" ht="16.5">
      <c r="B28" s="25"/>
      <c r="C28" s="25"/>
      <c r="D28" s="25"/>
      <c r="E28" s="25"/>
      <c r="F28" s="25"/>
    </row>
  </sheetData>
  <mergeCells count="1">
    <mergeCell ref="B4:F4"/>
  </mergeCells>
  <hyperlinks>
    <hyperlink ref="A3" location="Contents!A1" display="Back to contents" xr:uid="{171FE9E9-8433-495E-B25C-7C2DBCA81AA7}"/>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578F-2B9F-4EE8-91CB-BE6EA9F48CDC}">
  <sheetPr>
    <tabColor rgb="FFFFCCCC"/>
  </sheetPr>
  <dimension ref="A1:Z91"/>
  <sheetViews>
    <sheetView zoomScaleNormal="100" workbookViewId="0">
      <selection activeCell="A3" sqref="A3"/>
    </sheetView>
  </sheetViews>
  <sheetFormatPr defaultColWidth="9.140625" defaultRowHeight="15"/>
  <cols>
    <col min="1" max="16384" width="9.140625" style="1"/>
  </cols>
  <sheetData>
    <row r="1" spans="1:26" ht="21">
      <c r="A1" s="6" t="s">
        <v>68</v>
      </c>
    </row>
    <row r="3" spans="1:26">
      <c r="A3" s="8" t="s">
        <v>41</v>
      </c>
    </row>
    <row r="4" spans="1:26">
      <c r="A4" s="8"/>
    </row>
    <row r="5" spans="1:26" ht="18.75">
      <c r="A5" s="26" t="s">
        <v>69</v>
      </c>
    </row>
    <row r="6" spans="1:26" ht="18.75">
      <c r="A6" s="26"/>
    </row>
    <row r="7" spans="1:26">
      <c r="D7" s="16" t="s">
        <v>218</v>
      </c>
      <c r="L7" s="16" t="s">
        <v>214</v>
      </c>
      <c r="S7" s="16" t="s">
        <v>215</v>
      </c>
      <c r="Z7" s="16" t="s">
        <v>216</v>
      </c>
    </row>
    <row r="33" spans="1:26" ht="18.75">
      <c r="A33" s="26" t="s">
        <v>70</v>
      </c>
    </row>
    <row r="35" spans="1:26">
      <c r="D35" s="16" t="s">
        <v>218</v>
      </c>
      <c r="L35" s="16" t="s">
        <v>214</v>
      </c>
      <c r="S35" s="16" t="s">
        <v>215</v>
      </c>
      <c r="Z35" s="16" t="s">
        <v>216</v>
      </c>
    </row>
    <row r="61" spans="1:26" ht="18.75">
      <c r="A61" s="26"/>
    </row>
    <row r="62" spans="1:26" ht="18.75">
      <c r="A62" s="26"/>
    </row>
    <row r="63" spans="1:26">
      <c r="D63" s="16"/>
      <c r="L63" s="16"/>
      <c r="S63" s="16"/>
      <c r="Z63" s="16"/>
    </row>
    <row r="89" spans="1:26" ht="18.75">
      <c r="A89" s="26"/>
    </row>
    <row r="91" spans="1:26">
      <c r="D91" s="16"/>
      <c r="L91" s="16"/>
      <c r="S91" s="16"/>
      <c r="Z91" s="16"/>
    </row>
  </sheetData>
  <hyperlinks>
    <hyperlink ref="A3" location="Contents!A1" display="Back to contents" xr:uid="{16B3AA26-AAB5-46B4-8E08-88291F38D86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963AE-7482-494B-8E78-8C00C02EF94D}">
  <sheetPr>
    <tabColor rgb="FFFFCCCC"/>
  </sheetPr>
  <dimension ref="A1:Q62"/>
  <sheetViews>
    <sheetView workbookViewId="0">
      <selection activeCell="A3" sqref="A3"/>
    </sheetView>
  </sheetViews>
  <sheetFormatPr defaultColWidth="9.140625" defaultRowHeight="15"/>
  <cols>
    <col min="1" max="1" width="19.28515625" style="1" customWidth="1"/>
    <col min="2" max="2" width="20.5703125" style="1" bestFit="1" customWidth="1"/>
    <col min="3" max="3" width="22.42578125" style="1" bestFit="1" customWidth="1"/>
    <col min="4" max="4" width="27.5703125" style="1" bestFit="1" customWidth="1"/>
    <col min="5" max="5" width="28.7109375" style="1" bestFit="1" customWidth="1"/>
    <col min="6" max="6" width="26.140625" style="1" bestFit="1" customWidth="1"/>
    <col min="7" max="16384" width="9.140625" style="1"/>
  </cols>
  <sheetData>
    <row r="1" spans="1:17" ht="21">
      <c r="A1" s="6" t="s">
        <v>75</v>
      </c>
    </row>
    <row r="3" spans="1:17">
      <c r="A3" s="8" t="s">
        <v>41</v>
      </c>
    </row>
    <row r="4" spans="1:17">
      <c r="A4" s="8"/>
    </row>
    <row r="5" spans="1:17" ht="18.75">
      <c r="A5" s="26" t="s">
        <v>69</v>
      </c>
    </row>
    <row r="7" spans="1:17" ht="16.5">
      <c r="A7" s="9" t="s">
        <v>71</v>
      </c>
      <c r="B7" s="9" t="s">
        <v>63</v>
      </c>
      <c r="C7" s="18" t="s">
        <v>213</v>
      </c>
      <c r="D7" s="18" t="s">
        <v>214</v>
      </c>
      <c r="E7" s="18" t="s">
        <v>215</v>
      </c>
      <c r="F7" s="18" t="s">
        <v>216</v>
      </c>
    </row>
    <row r="8" spans="1:17" ht="16.5">
      <c r="A8" s="27" t="s">
        <v>72</v>
      </c>
      <c r="B8" s="25">
        <v>832.10850000000005</v>
      </c>
      <c r="C8" s="25">
        <v>831.91790000000003</v>
      </c>
      <c r="D8" s="25">
        <v>736.04769999999996</v>
      </c>
      <c r="E8" s="25">
        <v>702.65110000000004</v>
      </c>
      <c r="F8" s="25">
        <v>627.06010000000003</v>
      </c>
      <c r="M8" s="31"/>
      <c r="N8" s="31"/>
      <c r="O8" s="31"/>
      <c r="P8" s="31"/>
      <c r="Q8" s="31"/>
    </row>
    <row r="9" spans="1:17" ht="16.5">
      <c r="A9" s="27">
        <v>2</v>
      </c>
      <c r="B9" s="25">
        <v>981.43340000000001</v>
      </c>
      <c r="C9" s="25">
        <v>976.66129999999998</v>
      </c>
      <c r="D9" s="25">
        <v>880.87350000000004</v>
      </c>
      <c r="E9" s="25">
        <v>848.4538</v>
      </c>
      <c r="F9" s="25">
        <v>771.43190000000004</v>
      </c>
      <c r="M9" s="31"/>
      <c r="N9" s="31"/>
      <c r="O9" s="31"/>
      <c r="P9" s="31"/>
      <c r="Q9" s="31"/>
    </row>
    <row r="10" spans="1:17" ht="16.5">
      <c r="A10" s="27">
        <v>3</v>
      </c>
      <c r="B10" s="25">
        <v>1115.5050000000001</v>
      </c>
      <c r="C10" s="25">
        <v>1104.837</v>
      </c>
      <c r="D10" s="25">
        <v>1013.639</v>
      </c>
      <c r="E10" s="25">
        <v>989.40120000000002</v>
      </c>
      <c r="F10" s="25">
        <v>912.03970000000004</v>
      </c>
      <c r="M10" s="31"/>
      <c r="N10" s="31"/>
      <c r="O10" s="31"/>
      <c r="P10" s="31"/>
      <c r="Q10" s="31"/>
    </row>
    <row r="11" spans="1:17" ht="16.5">
      <c r="A11" s="27">
        <v>4</v>
      </c>
      <c r="B11" s="25">
        <v>1234.28</v>
      </c>
      <c r="C11" s="25">
        <v>1240.441</v>
      </c>
      <c r="D11" s="25">
        <v>1173.059</v>
      </c>
      <c r="E11" s="25">
        <v>1157.174</v>
      </c>
      <c r="F11" s="25">
        <v>1096.96</v>
      </c>
      <c r="M11" s="31"/>
      <c r="N11" s="31"/>
      <c r="O11" s="31"/>
      <c r="P11" s="31"/>
      <c r="Q11" s="31"/>
    </row>
    <row r="12" spans="1:17" ht="16.5">
      <c r="A12" s="27">
        <v>5</v>
      </c>
      <c r="B12" s="25">
        <v>1326.213</v>
      </c>
      <c r="C12" s="25">
        <v>1347.5409999999999</v>
      </c>
      <c r="D12" s="25">
        <v>1327.222</v>
      </c>
      <c r="E12" s="25">
        <v>1325.6559999999999</v>
      </c>
      <c r="F12" s="25">
        <v>1299.521</v>
      </c>
      <c r="M12" s="31"/>
      <c r="N12" s="31"/>
      <c r="O12" s="31"/>
      <c r="P12" s="31"/>
      <c r="Q12" s="31"/>
    </row>
    <row r="13" spans="1:17" ht="16.5">
      <c r="A13" s="27">
        <v>6</v>
      </c>
      <c r="B13" s="25">
        <v>1477.242</v>
      </c>
      <c r="C13" s="25">
        <v>1482.184</v>
      </c>
      <c r="D13" s="25">
        <v>1481.5809999999999</v>
      </c>
      <c r="E13" s="25">
        <v>1484.3789999999999</v>
      </c>
      <c r="F13" s="25">
        <v>1470.6210000000001</v>
      </c>
      <c r="M13" s="31"/>
      <c r="N13" s="31"/>
      <c r="O13" s="31"/>
      <c r="P13" s="31"/>
      <c r="Q13" s="31"/>
    </row>
    <row r="14" spans="1:17" ht="16.5">
      <c r="A14" s="27">
        <v>7</v>
      </c>
      <c r="B14" s="25">
        <v>1603.8130000000001</v>
      </c>
      <c r="C14" s="25">
        <v>1619.021</v>
      </c>
      <c r="D14" s="25">
        <v>1656.88</v>
      </c>
      <c r="E14" s="25">
        <v>1670.847</v>
      </c>
      <c r="F14" s="25">
        <v>1697.1320000000001</v>
      </c>
      <c r="M14" s="31"/>
      <c r="N14" s="31"/>
      <c r="O14" s="31"/>
      <c r="P14" s="31"/>
      <c r="Q14" s="31"/>
    </row>
    <row r="15" spans="1:17" ht="16.5">
      <c r="A15" s="27">
        <v>8</v>
      </c>
      <c r="B15" s="25">
        <v>1726.8209999999999</v>
      </c>
      <c r="C15" s="25">
        <v>1732.557</v>
      </c>
      <c r="D15" s="25">
        <v>1809.028</v>
      </c>
      <c r="E15" s="25">
        <v>1831.8869999999999</v>
      </c>
      <c r="F15" s="25">
        <v>1895.5</v>
      </c>
      <c r="M15" s="31"/>
      <c r="N15" s="31"/>
      <c r="O15" s="31"/>
      <c r="P15" s="31"/>
      <c r="Q15" s="31"/>
    </row>
    <row r="16" spans="1:17" ht="16.5">
      <c r="A16" s="27">
        <v>9</v>
      </c>
      <c r="B16" s="25">
        <v>1780.0050000000001</v>
      </c>
      <c r="C16" s="25">
        <v>1764.645</v>
      </c>
      <c r="D16" s="25">
        <v>1855.954</v>
      </c>
      <c r="E16" s="25">
        <v>1884.556</v>
      </c>
      <c r="F16" s="25">
        <v>1966.6389999999999</v>
      </c>
      <c r="M16" s="31"/>
      <c r="N16" s="31"/>
      <c r="O16" s="31"/>
      <c r="P16" s="31"/>
      <c r="Q16" s="31"/>
    </row>
    <row r="17" spans="1:17" ht="16.5">
      <c r="A17" s="27" t="s">
        <v>73</v>
      </c>
      <c r="B17" s="25">
        <v>2029.021</v>
      </c>
      <c r="C17" s="25">
        <v>2001.9459999999999</v>
      </c>
      <c r="D17" s="25">
        <v>2177.6779999999999</v>
      </c>
      <c r="E17" s="25">
        <v>2218.2449999999999</v>
      </c>
      <c r="F17" s="25">
        <v>2388.7139999999999</v>
      </c>
      <c r="M17" s="31"/>
      <c r="N17" s="31"/>
      <c r="O17" s="31"/>
      <c r="P17" s="31"/>
      <c r="Q17" s="31"/>
    </row>
    <row r="20" spans="1:17" ht="18.75">
      <c r="A20" s="26" t="s">
        <v>70</v>
      </c>
    </row>
    <row r="22" spans="1:17" ht="16.5">
      <c r="A22" s="9" t="s">
        <v>71</v>
      </c>
      <c r="B22" s="9" t="s">
        <v>63</v>
      </c>
      <c r="C22" s="18" t="s">
        <v>213</v>
      </c>
      <c r="D22" s="18" t="s">
        <v>214</v>
      </c>
      <c r="E22" s="18" t="s">
        <v>215</v>
      </c>
      <c r="F22" s="18" t="s">
        <v>216</v>
      </c>
    </row>
    <row r="23" spans="1:17" ht="16.5">
      <c r="A23" s="27" t="s">
        <v>72</v>
      </c>
      <c r="B23" s="25">
        <v>827.58150000000001</v>
      </c>
      <c r="C23" s="25">
        <v>827.48950000000002</v>
      </c>
      <c r="D23" s="25">
        <v>732.22149999999999</v>
      </c>
      <c r="E23" s="25">
        <v>699.15440000000001</v>
      </c>
      <c r="F23" s="25">
        <v>624.03</v>
      </c>
    </row>
    <row r="24" spans="1:17" ht="16.5">
      <c r="A24" s="27">
        <v>2</v>
      </c>
      <c r="B24" s="25">
        <v>976.46529999999996</v>
      </c>
      <c r="C24" s="25">
        <v>971.82320000000004</v>
      </c>
      <c r="D24" s="25">
        <v>876.60860000000002</v>
      </c>
      <c r="E24" s="25">
        <v>844.452</v>
      </c>
      <c r="F24" s="25">
        <v>767.87270000000001</v>
      </c>
    </row>
    <row r="25" spans="1:17" ht="16.5">
      <c r="A25" s="27">
        <v>3</v>
      </c>
      <c r="B25" s="25">
        <v>1108.865</v>
      </c>
      <c r="C25" s="25">
        <v>1098.4380000000001</v>
      </c>
      <c r="D25" s="25">
        <v>1007.875</v>
      </c>
      <c r="E25" s="25">
        <v>983.84029999999996</v>
      </c>
      <c r="F25" s="25">
        <v>906.96550000000002</v>
      </c>
    </row>
    <row r="26" spans="1:17" ht="16.5">
      <c r="A26" s="27">
        <v>4</v>
      </c>
      <c r="B26" s="25">
        <v>1221.0119999999999</v>
      </c>
      <c r="C26" s="25">
        <v>1227.069</v>
      </c>
      <c r="D26" s="25">
        <v>1160.319</v>
      </c>
      <c r="E26" s="25">
        <v>1144.6590000000001</v>
      </c>
      <c r="F26" s="25">
        <v>1084.8240000000001</v>
      </c>
    </row>
    <row r="27" spans="1:17" ht="16.5">
      <c r="A27" s="27">
        <v>5</v>
      </c>
      <c r="B27" s="25">
        <v>1300.5419999999999</v>
      </c>
      <c r="C27" s="25">
        <v>1320.319</v>
      </c>
      <c r="D27" s="25">
        <v>1299.6559999999999</v>
      </c>
      <c r="E27" s="25">
        <v>1298.0229999999999</v>
      </c>
      <c r="F27" s="25">
        <v>1271.5840000000001</v>
      </c>
    </row>
    <row r="28" spans="1:17" ht="16.5">
      <c r="A28" s="27">
        <v>6</v>
      </c>
      <c r="B28" s="25">
        <v>1442.65</v>
      </c>
      <c r="C28" s="25">
        <v>1446.954</v>
      </c>
      <c r="D28" s="25">
        <v>1446.123</v>
      </c>
      <c r="E28" s="25">
        <v>1448.9390000000001</v>
      </c>
      <c r="F28" s="25">
        <v>1435.2539999999999</v>
      </c>
    </row>
    <row r="29" spans="1:17" ht="16.5">
      <c r="A29" s="27">
        <v>7</v>
      </c>
      <c r="B29" s="25">
        <v>1567.2439999999999</v>
      </c>
      <c r="C29" s="25">
        <v>1580.325</v>
      </c>
      <c r="D29" s="25">
        <v>1616.6320000000001</v>
      </c>
      <c r="E29" s="25">
        <v>1630.279</v>
      </c>
      <c r="F29" s="25">
        <v>1655.1320000000001</v>
      </c>
    </row>
    <row r="30" spans="1:17" ht="16.5">
      <c r="A30" s="27">
        <v>8</v>
      </c>
      <c r="B30" s="25">
        <v>1683.616</v>
      </c>
      <c r="C30" s="25">
        <v>1686.857</v>
      </c>
      <c r="D30" s="25">
        <v>1760.0530000000001</v>
      </c>
      <c r="E30" s="25">
        <v>1782.1849999999999</v>
      </c>
      <c r="F30" s="25">
        <v>1842.181</v>
      </c>
    </row>
    <row r="31" spans="1:17" ht="16.5">
      <c r="A31" s="27">
        <v>9</v>
      </c>
      <c r="B31" s="25">
        <v>1761.0719999999999</v>
      </c>
      <c r="C31" s="25">
        <v>1745.259</v>
      </c>
      <c r="D31" s="25">
        <v>1836.037</v>
      </c>
      <c r="E31" s="25">
        <v>1864.479</v>
      </c>
      <c r="F31" s="25">
        <v>1946.337</v>
      </c>
    </row>
    <row r="32" spans="1:17" ht="16.5">
      <c r="A32" s="27" t="s">
        <v>73</v>
      </c>
      <c r="B32" s="25">
        <v>2016.5160000000001</v>
      </c>
      <c r="C32" s="25">
        <v>1989.7850000000001</v>
      </c>
      <c r="D32" s="25">
        <v>2164.752</v>
      </c>
      <c r="E32" s="25">
        <v>2205.1210000000001</v>
      </c>
      <c r="F32" s="25">
        <v>2374.7660000000001</v>
      </c>
    </row>
    <row r="35" spans="1:6" ht="18.75">
      <c r="A35" s="26"/>
    </row>
    <row r="37" spans="1:6" ht="16.5">
      <c r="A37" s="9"/>
      <c r="B37" s="9"/>
      <c r="C37" s="18"/>
      <c r="D37" s="18"/>
      <c r="E37" s="18"/>
      <c r="F37" s="18"/>
    </row>
    <row r="38" spans="1:6" ht="16.5">
      <c r="A38" s="27"/>
    </row>
    <row r="39" spans="1:6" ht="16.5">
      <c r="A39" s="27"/>
    </row>
    <row r="40" spans="1:6" ht="16.5">
      <c r="A40" s="27"/>
    </row>
    <row r="41" spans="1:6" ht="16.5">
      <c r="A41" s="27"/>
    </row>
    <row r="42" spans="1:6" ht="16.5">
      <c r="A42" s="27"/>
    </row>
    <row r="43" spans="1:6" ht="16.5">
      <c r="A43" s="27"/>
    </row>
    <row r="44" spans="1:6" ht="16.5">
      <c r="A44" s="27"/>
    </row>
    <row r="45" spans="1:6" ht="16.5">
      <c r="A45" s="27"/>
    </row>
    <row r="46" spans="1:6" ht="16.5">
      <c r="A46" s="27"/>
    </row>
    <row r="47" spans="1:6" ht="16.5">
      <c r="A47" s="27"/>
    </row>
    <row r="50" spans="1:6" ht="18.75">
      <c r="A50" s="26"/>
    </row>
    <row r="52" spans="1:6" ht="16.5">
      <c r="A52" s="9"/>
      <c r="B52" s="9"/>
      <c r="C52" s="18"/>
      <c r="D52" s="18"/>
      <c r="E52" s="18"/>
      <c r="F52" s="18"/>
    </row>
    <row r="53" spans="1:6" ht="16.5">
      <c r="A53" s="27"/>
    </row>
    <row r="54" spans="1:6" ht="16.5">
      <c r="A54" s="27"/>
    </row>
    <row r="55" spans="1:6" ht="16.5">
      <c r="A55" s="27"/>
    </row>
    <row r="56" spans="1:6" ht="16.5">
      <c r="A56" s="27"/>
    </row>
    <row r="57" spans="1:6" ht="16.5">
      <c r="A57" s="27"/>
    </row>
    <row r="58" spans="1:6" ht="16.5">
      <c r="A58" s="27"/>
    </row>
    <row r="59" spans="1:6" ht="16.5">
      <c r="A59" s="27"/>
    </row>
    <row r="60" spans="1:6" ht="16.5">
      <c r="A60" s="27"/>
    </row>
    <row r="61" spans="1:6" ht="16.5">
      <c r="A61" s="27"/>
    </row>
    <row r="62" spans="1:6" ht="16.5">
      <c r="A62" s="27"/>
    </row>
  </sheetData>
  <hyperlinks>
    <hyperlink ref="A3" location="Contents!A1" display="Back to contents" xr:uid="{9A5CC691-36B8-4B92-A708-A2491DF5675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51123-523E-44E5-B070-4B401D7F9A05}">
  <sheetPr>
    <tabColor rgb="FFFFCCCC"/>
  </sheetPr>
  <dimension ref="A1:H62"/>
  <sheetViews>
    <sheetView workbookViewId="0">
      <selection activeCell="A3" sqref="A3"/>
    </sheetView>
  </sheetViews>
  <sheetFormatPr defaultColWidth="9.140625" defaultRowHeight="15"/>
  <cols>
    <col min="1" max="1" width="19.28515625" style="1" customWidth="1"/>
    <col min="2" max="2" width="20.5703125" style="1" bestFit="1" customWidth="1"/>
    <col min="3" max="3" width="22.42578125" style="1" bestFit="1" customWidth="1"/>
    <col min="4" max="4" width="27.5703125" style="1" bestFit="1" customWidth="1"/>
    <col min="5" max="5" width="28.7109375" style="1" bestFit="1" customWidth="1"/>
    <col min="6" max="6" width="26.140625" style="1" bestFit="1" customWidth="1"/>
    <col min="7" max="7" width="9.140625" style="1"/>
    <col min="8" max="8" width="9.140625" style="41"/>
    <col min="9" max="16384" width="9.140625" style="1"/>
  </cols>
  <sheetData>
    <row r="1" spans="1:6" ht="21">
      <c r="A1" s="6" t="s">
        <v>74</v>
      </c>
    </row>
    <row r="3" spans="1:6">
      <c r="A3" s="8" t="s">
        <v>41</v>
      </c>
    </row>
    <row r="4" spans="1:6">
      <c r="A4" s="8"/>
    </row>
    <row r="5" spans="1:6" ht="18.75">
      <c r="A5" s="26" t="s">
        <v>69</v>
      </c>
    </row>
    <row r="7" spans="1:6" ht="16.5">
      <c r="A7" s="9" t="s">
        <v>71</v>
      </c>
      <c r="B7" s="9" t="s">
        <v>63</v>
      </c>
      <c r="C7" s="18" t="s">
        <v>213</v>
      </c>
      <c r="D7" s="18" t="s">
        <v>214</v>
      </c>
      <c r="E7" s="18" t="s">
        <v>215</v>
      </c>
      <c r="F7" s="18" t="s">
        <v>216</v>
      </c>
    </row>
    <row r="8" spans="1:6" ht="16.5">
      <c r="A8" s="27" t="s">
        <v>76</v>
      </c>
      <c r="B8" s="25">
        <v>1824.7629999999999</v>
      </c>
      <c r="C8" s="25">
        <v>1899.175</v>
      </c>
      <c r="D8" s="25">
        <v>2026.2529999999999</v>
      </c>
      <c r="E8" s="25">
        <v>2054.6840000000002</v>
      </c>
      <c r="F8" s="25">
        <v>2182.8589999999999</v>
      </c>
    </row>
    <row r="9" spans="1:6" ht="16.5">
      <c r="A9" s="27">
        <v>2</v>
      </c>
      <c r="B9" s="25">
        <v>1662.2760000000001</v>
      </c>
      <c r="C9" s="25">
        <v>1671.942</v>
      </c>
      <c r="D9" s="25">
        <v>1732.838</v>
      </c>
      <c r="E9" s="25">
        <v>1748.1369999999999</v>
      </c>
      <c r="F9" s="25">
        <v>1820.846</v>
      </c>
    </row>
    <row r="10" spans="1:6" ht="16.5">
      <c r="A10" s="27">
        <v>3</v>
      </c>
      <c r="B10" s="25">
        <v>1479.4970000000001</v>
      </c>
      <c r="C10" s="25">
        <v>1482.2159999999999</v>
      </c>
      <c r="D10" s="25">
        <v>1482.354</v>
      </c>
      <c r="E10" s="25">
        <v>1480.7070000000001</v>
      </c>
      <c r="F10" s="25">
        <v>1477.84</v>
      </c>
    </row>
    <row r="11" spans="1:6" ht="16.5">
      <c r="A11" s="27">
        <v>4</v>
      </c>
      <c r="B11" s="25">
        <v>1399.367</v>
      </c>
      <c r="C11" s="25">
        <v>1381.8140000000001</v>
      </c>
      <c r="D11" s="25">
        <v>1354.671</v>
      </c>
      <c r="E11" s="25">
        <v>1347.1849999999999</v>
      </c>
      <c r="F11" s="25">
        <v>1313.6669999999999</v>
      </c>
    </row>
    <row r="12" spans="1:6" ht="16.5">
      <c r="A12" s="27">
        <v>5</v>
      </c>
      <c r="B12" s="25">
        <v>1371.626</v>
      </c>
      <c r="C12" s="25">
        <v>1359.0139999999999</v>
      </c>
      <c r="D12" s="25">
        <v>1337.385</v>
      </c>
      <c r="E12" s="25">
        <v>1334.7650000000001</v>
      </c>
      <c r="F12" s="25">
        <v>1308.8530000000001</v>
      </c>
    </row>
    <row r="13" spans="1:6" ht="16.5">
      <c r="A13" s="27">
        <v>6</v>
      </c>
      <c r="B13" s="25">
        <v>1360.1369999999999</v>
      </c>
      <c r="C13" s="25">
        <v>1343.8610000000001</v>
      </c>
      <c r="D13" s="25">
        <v>1316.877</v>
      </c>
      <c r="E13" s="25">
        <v>1309.06</v>
      </c>
      <c r="F13" s="25">
        <v>1282.981</v>
      </c>
    </row>
    <row r="14" spans="1:6" ht="16.5">
      <c r="A14" s="27">
        <v>7</v>
      </c>
      <c r="B14" s="25">
        <v>1325.6610000000001</v>
      </c>
      <c r="C14" s="25">
        <v>1308.6179999999999</v>
      </c>
      <c r="D14" s="25">
        <v>1286.9870000000001</v>
      </c>
      <c r="E14" s="25">
        <v>1280.6949999999999</v>
      </c>
      <c r="F14" s="25">
        <v>1259.7270000000001</v>
      </c>
    </row>
    <row r="15" spans="1:6" ht="16.5">
      <c r="A15" s="27">
        <v>8</v>
      </c>
      <c r="B15" s="25">
        <v>1332.6869999999999</v>
      </c>
      <c r="C15" s="25">
        <v>1329.181</v>
      </c>
      <c r="D15" s="25">
        <v>1310.5740000000001</v>
      </c>
      <c r="E15" s="25">
        <v>1309.259</v>
      </c>
      <c r="F15" s="25">
        <v>1288.319</v>
      </c>
    </row>
    <row r="16" spans="1:6" ht="16.5">
      <c r="A16" s="27">
        <v>9</v>
      </c>
      <c r="B16" s="25">
        <v>1197.0250000000001</v>
      </c>
      <c r="C16" s="25">
        <v>1190.143</v>
      </c>
      <c r="D16" s="25">
        <v>1152.1600000000001</v>
      </c>
      <c r="E16" s="25">
        <v>1142.3209999999999</v>
      </c>
      <c r="F16" s="25">
        <v>1107.4369999999999</v>
      </c>
    </row>
    <row r="17" spans="1:6" ht="16.5">
      <c r="A17" s="27" t="s">
        <v>77</v>
      </c>
      <c r="B17" s="25">
        <v>1081.8879999999999</v>
      </c>
      <c r="C17" s="25">
        <v>1064.2429999999999</v>
      </c>
      <c r="D17" s="25">
        <v>1018.831</v>
      </c>
      <c r="E17" s="25">
        <v>1009.59</v>
      </c>
      <c r="F17" s="25">
        <v>962.75120000000004</v>
      </c>
    </row>
    <row r="20" spans="1:6" ht="18.75">
      <c r="A20" s="26" t="s">
        <v>70</v>
      </c>
    </row>
    <row r="22" spans="1:6" ht="16.5">
      <c r="A22" s="9" t="s">
        <v>71</v>
      </c>
      <c r="B22" s="9" t="s">
        <v>63</v>
      </c>
      <c r="C22" s="18" t="s">
        <v>213</v>
      </c>
      <c r="D22" s="18" t="s">
        <v>214</v>
      </c>
      <c r="E22" s="18" t="s">
        <v>215</v>
      </c>
      <c r="F22" s="18" t="s">
        <v>216</v>
      </c>
    </row>
    <row r="23" spans="1:6" ht="16.5">
      <c r="A23" s="27" t="s">
        <v>76</v>
      </c>
      <c r="B23" s="25">
        <v>1751.723</v>
      </c>
      <c r="C23" s="25">
        <v>1820.2909999999999</v>
      </c>
      <c r="D23" s="25">
        <v>1943.3530000000001</v>
      </c>
      <c r="E23" s="25">
        <v>1970.941</v>
      </c>
      <c r="F23" s="25">
        <v>2095.3240000000001</v>
      </c>
    </row>
    <row r="24" spans="1:6" ht="16.5">
      <c r="A24" s="27">
        <v>2</v>
      </c>
      <c r="B24" s="25">
        <v>1617.2829999999999</v>
      </c>
      <c r="C24" s="25">
        <v>1624.557</v>
      </c>
      <c r="D24" s="25">
        <v>1683.0029999999999</v>
      </c>
      <c r="E24" s="25">
        <v>1697.7239999999999</v>
      </c>
      <c r="F24" s="25">
        <v>1767.771</v>
      </c>
    </row>
    <row r="25" spans="1:6" ht="16.5">
      <c r="A25" s="27">
        <v>3</v>
      </c>
      <c r="B25" s="25">
        <v>1461.4829999999999</v>
      </c>
      <c r="C25" s="25">
        <v>1463.723</v>
      </c>
      <c r="D25" s="25">
        <v>1463.43</v>
      </c>
      <c r="E25" s="25">
        <v>1461.6679999999999</v>
      </c>
      <c r="F25" s="25">
        <v>1458.52</v>
      </c>
    </row>
    <row r="26" spans="1:6" ht="16.5">
      <c r="A26" s="27">
        <v>4</v>
      </c>
      <c r="B26" s="25">
        <v>1390.548</v>
      </c>
      <c r="C26" s="25">
        <v>1373.152</v>
      </c>
      <c r="D26" s="25">
        <v>1346.299</v>
      </c>
      <c r="E26" s="25">
        <v>1338.9010000000001</v>
      </c>
      <c r="F26" s="25">
        <v>1305.6310000000001</v>
      </c>
    </row>
    <row r="27" spans="1:6" ht="16.5">
      <c r="A27" s="27">
        <v>5</v>
      </c>
      <c r="B27" s="25">
        <v>1356.1110000000001</v>
      </c>
      <c r="C27" s="25">
        <v>1343.7190000000001</v>
      </c>
      <c r="D27" s="25">
        <v>1322.2329999999999</v>
      </c>
      <c r="E27" s="25">
        <v>1319.6679999999999</v>
      </c>
      <c r="F27" s="25">
        <v>1293.8610000000001</v>
      </c>
    </row>
    <row r="28" spans="1:6" ht="16.5">
      <c r="A28" s="27">
        <v>6</v>
      </c>
      <c r="B28" s="25">
        <v>1352.59</v>
      </c>
      <c r="C28" s="25">
        <v>1336.66</v>
      </c>
      <c r="D28" s="25">
        <v>1310.173</v>
      </c>
      <c r="E28" s="25">
        <v>1302.548</v>
      </c>
      <c r="F28" s="25">
        <v>1276.877</v>
      </c>
    </row>
    <row r="29" spans="1:6" ht="16.5">
      <c r="A29" s="27">
        <v>7</v>
      </c>
      <c r="B29" s="25">
        <v>1318.6320000000001</v>
      </c>
      <c r="C29" s="25">
        <v>1301.72</v>
      </c>
      <c r="D29" s="25">
        <v>1280.4259999999999</v>
      </c>
      <c r="E29" s="25">
        <v>1274.3</v>
      </c>
      <c r="F29" s="25">
        <v>1253.5920000000001</v>
      </c>
    </row>
    <row r="30" spans="1:6" ht="16.5">
      <c r="A30" s="27">
        <v>8</v>
      </c>
      <c r="B30" s="25">
        <v>1324.2860000000001</v>
      </c>
      <c r="C30" s="25">
        <v>1320.9059999999999</v>
      </c>
      <c r="D30" s="25">
        <v>1302.4110000000001</v>
      </c>
      <c r="E30" s="25">
        <v>1301.152</v>
      </c>
      <c r="F30" s="25">
        <v>1280.393</v>
      </c>
    </row>
    <row r="31" spans="1:6" ht="16.5">
      <c r="A31" s="27">
        <v>9</v>
      </c>
      <c r="B31" s="25">
        <v>1188.95</v>
      </c>
      <c r="C31" s="25">
        <v>1182.961</v>
      </c>
      <c r="D31" s="25">
        <v>1145.742</v>
      </c>
      <c r="E31" s="25">
        <v>1136.2260000000001</v>
      </c>
      <c r="F31" s="25">
        <v>1101.9469999999999</v>
      </c>
    </row>
    <row r="32" spans="1:6" ht="16.5">
      <c r="A32" s="27" t="s">
        <v>77</v>
      </c>
      <c r="B32" s="25">
        <v>1073.3530000000001</v>
      </c>
      <c r="C32" s="25">
        <v>1056.181</v>
      </c>
      <c r="D32" s="25">
        <v>1011.533</v>
      </c>
      <c r="E32" s="25">
        <v>1002.5839999999999</v>
      </c>
      <c r="F32" s="25">
        <v>956.39430000000004</v>
      </c>
    </row>
    <row r="35" spans="1:6" ht="18.75">
      <c r="A35" s="26"/>
    </row>
    <row r="37" spans="1:6" ht="16.5">
      <c r="A37" s="9"/>
      <c r="B37" s="9"/>
      <c r="C37" s="18"/>
      <c r="D37" s="18"/>
      <c r="E37" s="18"/>
      <c r="F37" s="18"/>
    </row>
    <row r="38" spans="1:6" ht="16.5">
      <c r="A38" s="27"/>
    </row>
    <row r="39" spans="1:6" ht="16.5">
      <c r="A39" s="27"/>
    </row>
    <row r="40" spans="1:6" ht="16.5">
      <c r="A40" s="27"/>
    </row>
    <row r="41" spans="1:6" ht="16.5">
      <c r="A41" s="27"/>
    </row>
    <row r="42" spans="1:6" ht="16.5">
      <c r="A42" s="27"/>
    </row>
    <row r="43" spans="1:6" ht="16.5">
      <c r="A43" s="27"/>
    </row>
    <row r="44" spans="1:6" ht="16.5">
      <c r="A44" s="27"/>
    </row>
    <row r="45" spans="1:6" ht="16.5">
      <c r="A45" s="27"/>
    </row>
    <row r="46" spans="1:6" ht="16.5">
      <c r="A46" s="27"/>
    </row>
    <row r="47" spans="1:6" ht="16.5">
      <c r="A47" s="27"/>
    </row>
    <row r="50" spans="1:6" ht="18.75">
      <c r="A50" s="26"/>
    </row>
    <row r="52" spans="1:6" ht="16.5">
      <c r="A52" s="9"/>
      <c r="B52" s="9"/>
      <c r="C52" s="18"/>
      <c r="D52" s="18"/>
      <c r="E52" s="18"/>
      <c r="F52" s="18"/>
    </row>
    <row r="53" spans="1:6" ht="16.5">
      <c r="A53" s="27"/>
    </row>
    <row r="54" spans="1:6" ht="16.5">
      <c r="A54" s="27"/>
    </row>
    <row r="55" spans="1:6" ht="16.5">
      <c r="A55" s="27"/>
    </row>
    <row r="56" spans="1:6" ht="16.5">
      <c r="A56" s="27"/>
    </row>
    <row r="57" spans="1:6" ht="16.5">
      <c r="A57" s="27"/>
    </row>
    <row r="58" spans="1:6" ht="16.5">
      <c r="A58" s="27"/>
    </row>
    <row r="59" spans="1:6" ht="16.5">
      <c r="A59" s="27">
        <v>7</v>
      </c>
    </row>
    <row r="60" spans="1:6" ht="16.5">
      <c r="A60" s="27">
        <v>8</v>
      </c>
    </row>
    <row r="61" spans="1:6" ht="16.5">
      <c r="A61" s="27">
        <v>9</v>
      </c>
    </row>
    <row r="62" spans="1:6" ht="16.5">
      <c r="A62" s="27" t="s">
        <v>77</v>
      </c>
    </row>
  </sheetData>
  <hyperlinks>
    <hyperlink ref="A3" location="Contents!A1" display="Back to contents" xr:uid="{FD3B296E-BC66-425C-A1F4-16FFFDC7D3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40A61-ABFA-43BB-A18D-9372E4A480B3}">
  <sheetPr>
    <tabColor rgb="FFFFCCCC"/>
  </sheetPr>
  <dimension ref="A1:Z191"/>
  <sheetViews>
    <sheetView zoomScaleNormal="100" workbookViewId="0">
      <selection activeCell="A3" sqref="A3"/>
    </sheetView>
  </sheetViews>
  <sheetFormatPr defaultColWidth="9.140625" defaultRowHeight="15"/>
  <cols>
    <col min="1" max="1" width="19" style="1" customWidth="1"/>
    <col min="2" max="2" width="17.85546875" style="1" bestFit="1" customWidth="1"/>
    <col min="3" max="3" width="10.7109375" style="1" bestFit="1" customWidth="1"/>
    <col min="4" max="4" width="12.140625" style="1" bestFit="1" customWidth="1"/>
    <col min="5" max="5" width="9" style="1" bestFit="1" customWidth="1"/>
    <col min="6" max="6" width="20.5703125" style="1" bestFit="1" customWidth="1"/>
    <col min="7" max="7" width="13.42578125" style="1" bestFit="1" customWidth="1"/>
    <col min="8" max="8" width="10.7109375" style="1" bestFit="1" customWidth="1"/>
    <col min="9" max="9" width="16.140625" style="1" bestFit="1" customWidth="1"/>
    <col min="10" max="10" width="12" style="1" bestFit="1" customWidth="1"/>
    <col min="11" max="11" width="17.28515625" style="1" bestFit="1" customWidth="1"/>
    <col min="12" max="12" width="18.7109375" style="1" bestFit="1" customWidth="1"/>
    <col min="13" max="13" width="17.5703125" style="1" bestFit="1" customWidth="1"/>
    <col min="14" max="14" width="19.28515625" style="1" bestFit="1" customWidth="1"/>
    <col min="15" max="15" width="21.140625" style="1" bestFit="1" customWidth="1"/>
    <col min="16" max="16" width="11" style="1" bestFit="1" customWidth="1"/>
    <col min="17" max="17" width="18.140625" style="1" bestFit="1" customWidth="1"/>
    <col min="18" max="18" width="9.5703125" style="1" bestFit="1" customWidth="1"/>
    <col min="19" max="19" width="22.85546875" style="1" bestFit="1" customWidth="1"/>
    <col min="20" max="20" width="10.85546875" style="1" bestFit="1" customWidth="1"/>
    <col min="21" max="21" width="10" style="1" bestFit="1" customWidth="1"/>
    <col min="22" max="22" width="22" style="1" bestFit="1" customWidth="1"/>
    <col min="23" max="23" width="12.140625" style="1" bestFit="1" customWidth="1"/>
    <col min="24" max="16384" width="9.140625" style="1"/>
  </cols>
  <sheetData>
    <row r="1" spans="1:26" ht="21">
      <c r="A1" s="6" t="s">
        <v>78</v>
      </c>
    </row>
    <row r="3" spans="1:26">
      <c r="A3" s="8" t="s">
        <v>41</v>
      </c>
    </row>
    <row r="5" spans="1:26" ht="21">
      <c r="A5" s="6" t="s">
        <v>111</v>
      </c>
    </row>
    <row r="6" spans="1:26" ht="18.75">
      <c r="A6" s="26"/>
    </row>
    <row r="7" spans="1:26" ht="18.75">
      <c r="A7" s="26" t="s">
        <v>213</v>
      </c>
    </row>
    <row r="8" spans="1:26" s="12" customFormat="1" ht="16.5">
      <c r="A8" s="30" t="s">
        <v>79</v>
      </c>
      <c r="B8" s="30" t="s">
        <v>10</v>
      </c>
      <c r="C8" s="30" t="s">
        <v>11</v>
      </c>
      <c r="D8" s="30" t="s">
        <v>12</v>
      </c>
      <c r="E8" s="30" t="s">
        <v>13</v>
      </c>
      <c r="F8" s="30" t="s">
        <v>14</v>
      </c>
      <c r="G8" s="30" t="s">
        <v>15</v>
      </c>
      <c r="H8" s="30" t="s">
        <v>16</v>
      </c>
      <c r="I8" s="30" t="s">
        <v>17</v>
      </c>
      <c r="J8" s="30" t="s">
        <v>18</v>
      </c>
      <c r="K8" s="30" t="s">
        <v>19</v>
      </c>
      <c r="L8" s="30" t="s">
        <v>20</v>
      </c>
      <c r="M8" s="30" t="s">
        <v>21</v>
      </c>
      <c r="N8" s="30" t="s">
        <v>22</v>
      </c>
      <c r="O8" s="30" t="s">
        <v>23</v>
      </c>
      <c r="P8" s="30" t="s">
        <v>24</v>
      </c>
      <c r="Q8" s="30" t="s">
        <v>25</v>
      </c>
      <c r="R8" s="30" t="s">
        <v>26</v>
      </c>
      <c r="S8" s="30" t="s">
        <v>27</v>
      </c>
      <c r="T8" s="30" t="s">
        <v>28</v>
      </c>
      <c r="U8" s="30" t="s">
        <v>29</v>
      </c>
      <c r="V8" s="30" t="s">
        <v>30</v>
      </c>
      <c r="W8" s="30" t="s">
        <v>31</v>
      </c>
      <c r="Y8" s="30" t="s">
        <v>93</v>
      </c>
    </row>
    <row r="9" spans="1:26" ht="18.75">
      <c r="A9" s="29" t="s">
        <v>80</v>
      </c>
      <c r="B9" s="34">
        <v>7</v>
      </c>
      <c r="C9" s="34">
        <v>47</v>
      </c>
      <c r="D9" s="34">
        <v>41</v>
      </c>
      <c r="E9" s="34">
        <v>355</v>
      </c>
      <c r="F9" s="34">
        <v>149</v>
      </c>
      <c r="G9" s="34">
        <v>31</v>
      </c>
      <c r="H9" s="34">
        <v>116</v>
      </c>
      <c r="I9" s="34">
        <v>236</v>
      </c>
      <c r="J9" s="34">
        <v>306</v>
      </c>
      <c r="K9" s="34">
        <v>68</v>
      </c>
      <c r="L9" s="34">
        <v>25</v>
      </c>
      <c r="M9" s="34">
        <v>1</v>
      </c>
      <c r="N9" s="34">
        <v>83</v>
      </c>
      <c r="O9" s="34">
        <v>27</v>
      </c>
      <c r="P9" s="34">
        <v>9</v>
      </c>
      <c r="Q9" s="34">
        <v>54</v>
      </c>
      <c r="R9" s="34">
        <v>192</v>
      </c>
      <c r="S9" s="34">
        <v>43</v>
      </c>
      <c r="T9" s="34">
        <v>493</v>
      </c>
      <c r="U9" s="34">
        <v>4</v>
      </c>
      <c r="V9" s="34">
        <v>95</v>
      </c>
      <c r="W9" s="34">
        <v>144</v>
      </c>
      <c r="Y9" s="42">
        <f>SUM(B9:W9)</f>
        <v>2526</v>
      </c>
    </row>
    <row r="10" spans="1:26" ht="37.5">
      <c r="A10" s="29" t="s">
        <v>81</v>
      </c>
      <c r="B10" s="34">
        <v>25</v>
      </c>
      <c r="C10" s="34">
        <v>434</v>
      </c>
      <c r="D10" s="34">
        <v>207</v>
      </c>
      <c r="E10" s="34">
        <v>8027</v>
      </c>
      <c r="F10" s="34">
        <v>958</v>
      </c>
      <c r="G10" s="34">
        <v>672</v>
      </c>
      <c r="H10" s="34">
        <v>915</v>
      </c>
      <c r="I10" s="34">
        <v>1697</v>
      </c>
      <c r="J10" s="34">
        <v>1682</v>
      </c>
      <c r="K10" s="34">
        <v>384</v>
      </c>
      <c r="L10" s="34">
        <v>249</v>
      </c>
      <c r="M10" s="34">
        <v>18</v>
      </c>
      <c r="N10" s="34">
        <v>924</v>
      </c>
      <c r="O10" s="34">
        <v>198</v>
      </c>
      <c r="P10" s="34">
        <v>642</v>
      </c>
      <c r="Q10" s="34">
        <v>563</v>
      </c>
      <c r="R10" s="34">
        <v>1059</v>
      </c>
      <c r="S10" s="34">
        <v>338</v>
      </c>
      <c r="T10" s="34">
        <v>3046</v>
      </c>
      <c r="U10" s="34">
        <v>62</v>
      </c>
      <c r="V10" s="34">
        <v>1337</v>
      </c>
      <c r="W10" s="34">
        <v>1608</v>
      </c>
      <c r="Y10" s="42">
        <f t="shared" ref="Y10:Y20" si="0">SUM(B10:W10)</f>
        <v>25045</v>
      </c>
    </row>
    <row r="11" spans="1:26" ht="24.75" customHeight="1">
      <c r="A11" s="29" t="s">
        <v>82</v>
      </c>
      <c r="B11" s="34">
        <v>355</v>
      </c>
      <c r="C11" s="34">
        <v>3690</v>
      </c>
      <c r="D11" s="34">
        <v>2296</v>
      </c>
      <c r="E11" s="34">
        <v>16410</v>
      </c>
      <c r="F11" s="34">
        <v>8497</v>
      </c>
      <c r="G11" s="34">
        <v>4591</v>
      </c>
      <c r="H11" s="34">
        <v>5611</v>
      </c>
      <c r="I11" s="34">
        <v>7197</v>
      </c>
      <c r="J11" s="34">
        <v>12001</v>
      </c>
      <c r="K11" s="34">
        <v>2989</v>
      </c>
      <c r="L11" s="34">
        <v>1611</v>
      </c>
      <c r="M11" s="34">
        <v>311</v>
      </c>
      <c r="N11" s="34">
        <v>2332</v>
      </c>
      <c r="O11" s="34">
        <v>2096</v>
      </c>
      <c r="P11" s="34">
        <v>4807</v>
      </c>
      <c r="Q11" s="34">
        <v>4546</v>
      </c>
      <c r="R11" s="34">
        <v>7465</v>
      </c>
      <c r="S11" s="34">
        <v>2614</v>
      </c>
      <c r="T11" s="34">
        <v>11434</v>
      </c>
      <c r="U11" s="34">
        <v>1159</v>
      </c>
      <c r="V11" s="34">
        <v>3085</v>
      </c>
      <c r="W11" s="34">
        <v>9250</v>
      </c>
      <c r="Y11" s="42">
        <f t="shared" si="0"/>
        <v>114347</v>
      </c>
    </row>
    <row r="12" spans="1:26" ht="24.75" customHeight="1">
      <c r="A12" s="29" t="s">
        <v>83</v>
      </c>
      <c r="B12" s="34">
        <v>1472</v>
      </c>
      <c r="C12" s="34">
        <v>6963</v>
      </c>
      <c r="D12" s="34">
        <v>5059</v>
      </c>
      <c r="E12" s="34">
        <v>19179</v>
      </c>
      <c r="F12" s="34">
        <v>14276</v>
      </c>
      <c r="G12" s="34">
        <v>4615</v>
      </c>
      <c r="H12" s="34">
        <v>8155</v>
      </c>
      <c r="I12" s="34">
        <v>14641</v>
      </c>
      <c r="J12" s="34">
        <v>13258</v>
      </c>
      <c r="K12" s="34">
        <v>5932</v>
      </c>
      <c r="L12" s="34">
        <v>2684</v>
      </c>
      <c r="M12" s="34">
        <v>771</v>
      </c>
      <c r="N12" s="34">
        <v>1923</v>
      </c>
      <c r="O12" s="34">
        <v>7674</v>
      </c>
      <c r="P12" s="34">
        <v>8598</v>
      </c>
      <c r="Q12" s="34">
        <v>7220</v>
      </c>
      <c r="R12" s="34">
        <v>6869</v>
      </c>
      <c r="S12" s="34">
        <v>7781</v>
      </c>
      <c r="T12" s="34">
        <v>20264</v>
      </c>
      <c r="U12" s="34">
        <v>2418</v>
      </c>
      <c r="V12" s="34">
        <v>3653</v>
      </c>
      <c r="W12" s="34">
        <v>14727</v>
      </c>
      <c r="Y12" s="42">
        <f t="shared" si="0"/>
        <v>178132</v>
      </c>
    </row>
    <row r="13" spans="1:26" ht="18.75">
      <c r="A13" s="29" t="s">
        <v>84</v>
      </c>
      <c r="B13" s="34"/>
      <c r="C13" s="34"/>
      <c r="D13" s="34"/>
      <c r="E13" s="34"/>
      <c r="F13" s="34"/>
      <c r="G13" s="34"/>
      <c r="H13" s="34"/>
      <c r="I13" s="34"/>
      <c r="J13" s="34"/>
      <c r="K13" s="34"/>
      <c r="L13" s="34"/>
      <c r="M13" s="34"/>
      <c r="N13" s="34"/>
      <c r="O13" s="34"/>
      <c r="P13" s="34"/>
      <c r="Q13" s="34"/>
      <c r="R13" s="34"/>
      <c r="S13" s="34"/>
      <c r="T13" s="34"/>
      <c r="U13" s="34"/>
      <c r="V13" s="34"/>
      <c r="W13" s="34"/>
      <c r="Y13" s="42">
        <f t="shared" si="0"/>
        <v>0</v>
      </c>
      <c r="Z13" s="56"/>
    </row>
    <row r="14" spans="1:26" ht="18.75">
      <c r="A14" s="29" t="s">
        <v>85</v>
      </c>
      <c r="B14" s="34">
        <v>22289</v>
      </c>
      <c r="C14" s="34">
        <v>0</v>
      </c>
      <c r="D14" s="34">
        <v>0</v>
      </c>
      <c r="E14" s="34">
        <v>0</v>
      </c>
      <c r="F14" s="34">
        <v>0</v>
      </c>
      <c r="G14" s="34">
        <v>0</v>
      </c>
      <c r="H14" s="34">
        <v>0</v>
      </c>
      <c r="I14" s="34">
        <v>0</v>
      </c>
      <c r="J14" s="34">
        <v>0</v>
      </c>
      <c r="K14" s="34">
        <v>29188</v>
      </c>
      <c r="L14" s="34">
        <v>0</v>
      </c>
      <c r="M14" s="34">
        <v>15217</v>
      </c>
      <c r="N14" s="34">
        <v>0</v>
      </c>
      <c r="O14" s="34">
        <v>0</v>
      </c>
      <c r="P14" s="34">
        <v>0</v>
      </c>
      <c r="Q14" s="34">
        <v>35124</v>
      </c>
      <c r="R14" s="34">
        <v>0</v>
      </c>
      <c r="S14" s="34">
        <v>0</v>
      </c>
      <c r="T14" s="34">
        <v>0</v>
      </c>
      <c r="U14" s="34">
        <v>0</v>
      </c>
      <c r="V14" s="34">
        <v>0</v>
      </c>
      <c r="W14" s="34">
        <v>31503</v>
      </c>
      <c r="Y14" s="42">
        <f t="shared" si="0"/>
        <v>133321</v>
      </c>
      <c r="Z14" s="56"/>
    </row>
    <row r="15" spans="1:26" ht="18.75">
      <c r="A15" s="29" t="s">
        <v>86</v>
      </c>
      <c r="B15" s="34">
        <v>0</v>
      </c>
      <c r="C15" s="34">
        <v>42016</v>
      </c>
      <c r="D15" s="34">
        <v>50795</v>
      </c>
      <c r="E15" s="34">
        <v>87359</v>
      </c>
      <c r="F15" s="34">
        <v>49972</v>
      </c>
      <c r="G15" s="34">
        <v>17845</v>
      </c>
      <c r="H15" s="34">
        <v>32306</v>
      </c>
      <c r="I15" s="34">
        <v>19951</v>
      </c>
      <c r="J15" s="34">
        <v>38605</v>
      </c>
      <c r="K15" s="34">
        <v>0</v>
      </c>
      <c r="L15" s="34">
        <v>19186</v>
      </c>
      <c r="M15" s="34">
        <v>0</v>
      </c>
      <c r="N15" s="34">
        <v>24178</v>
      </c>
      <c r="O15" s="34">
        <v>43394</v>
      </c>
      <c r="P15" s="34">
        <v>44921</v>
      </c>
      <c r="Q15" s="34">
        <v>0</v>
      </c>
      <c r="R15" s="34">
        <v>33985</v>
      </c>
      <c r="S15" s="34">
        <v>72632</v>
      </c>
      <c r="T15" s="34">
        <v>65546</v>
      </c>
      <c r="U15" s="34">
        <v>26507</v>
      </c>
      <c r="V15" s="34">
        <v>31739</v>
      </c>
      <c r="W15" s="34">
        <v>0</v>
      </c>
      <c r="Y15" s="42">
        <f t="shared" si="0"/>
        <v>700937</v>
      </c>
      <c r="Z15" s="56"/>
    </row>
    <row r="16" spans="1:26" ht="18.75">
      <c r="A16" s="29" t="s">
        <v>87</v>
      </c>
      <c r="B16" s="34"/>
      <c r="C16" s="34"/>
      <c r="D16" s="34"/>
      <c r="E16" s="34"/>
      <c r="F16" s="34"/>
      <c r="G16" s="34"/>
      <c r="H16" s="34"/>
      <c r="I16" s="34"/>
      <c r="J16" s="34"/>
      <c r="K16" s="34"/>
      <c r="L16" s="34"/>
      <c r="M16" s="34"/>
      <c r="N16" s="34"/>
      <c r="O16" s="34"/>
      <c r="P16" s="34"/>
      <c r="Q16" s="34"/>
      <c r="R16" s="34"/>
      <c r="S16" s="34"/>
      <c r="T16" s="34"/>
      <c r="U16" s="34"/>
      <c r="V16" s="34"/>
      <c r="W16" s="34"/>
      <c r="Y16" s="42">
        <f t="shared" si="0"/>
        <v>0</v>
      </c>
    </row>
    <row r="17" spans="1:26" ht="18.75">
      <c r="A17" s="29" t="s">
        <v>88</v>
      </c>
      <c r="B17" s="34">
        <v>7979</v>
      </c>
      <c r="C17" s="34">
        <v>9068</v>
      </c>
      <c r="D17" s="34">
        <v>18349</v>
      </c>
      <c r="E17" s="34">
        <v>14941</v>
      </c>
      <c r="F17" s="34">
        <v>8805</v>
      </c>
      <c r="G17" s="34">
        <v>2668</v>
      </c>
      <c r="H17" s="34">
        <v>5467</v>
      </c>
      <c r="I17" s="34">
        <v>1415</v>
      </c>
      <c r="J17" s="34">
        <v>3493</v>
      </c>
      <c r="K17" s="34">
        <v>10749</v>
      </c>
      <c r="L17" s="34">
        <v>4867</v>
      </c>
      <c r="M17" s="34">
        <v>8540</v>
      </c>
      <c r="N17" s="34">
        <v>4985</v>
      </c>
      <c r="O17" s="34">
        <v>11393</v>
      </c>
      <c r="P17" s="34">
        <v>8257</v>
      </c>
      <c r="Q17" s="34">
        <v>4920</v>
      </c>
      <c r="R17" s="34">
        <v>6574</v>
      </c>
      <c r="S17" s="34">
        <v>22995</v>
      </c>
      <c r="T17" s="34">
        <v>9702</v>
      </c>
      <c r="U17" s="34">
        <v>10065</v>
      </c>
      <c r="V17" s="34">
        <v>7712</v>
      </c>
      <c r="W17" s="34">
        <v>2709</v>
      </c>
      <c r="Y17" s="42">
        <f t="shared" si="0"/>
        <v>185653</v>
      </c>
    </row>
    <row r="18" spans="1:26" ht="18.75">
      <c r="A18" s="29" t="s">
        <v>89</v>
      </c>
      <c r="B18" s="34">
        <v>890</v>
      </c>
      <c r="C18" s="34">
        <v>3399</v>
      </c>
      <c r="D18" s="34">
        <v>3502</v>
      </c>
      <c r="E18" s="34">
        <v>16142</v>
      </c>
      <c r="F18" s="34">
        <v>4899</v>
      </c>
      <c r="G18" s="34">
        <v>3860</v>
      </c>
      <c r="H18" s="34">
        <v>4168</v>
      </c>
      <c r="I18" s="34">
        <v>773</v>
      </c>
      <c r="J18" s="34">
        <v>1423</v>
      </c>
      <c r="K18" s="34">
        <v>8158</v>
      </c>
      <c r="L18" s="34">
        <v>5118</v>
      </c>
      <c r="M18" s="34">
        <v>2440</v>
      </c>
      <c r="N18" s="34">
        <v>7143</v>
      </c>
      <c r="O18" s="34">
        <v>2005</v>
      </c>
      <c r="P18" s="34">
        <v>3145</v>
      </c>
      <c r="Q18" s="34">
        <v>7291</v>
      </c>
      <c r="R18" s="34">
        <v>7282</v>
      </c>
      <c r="S18" s="34">
        <v>4305</v>
      </c>
      <c r="T18" s="34">
        <v>3708</v>
      </c>
      <c r="U18" s="34">
        <v>2538</v>
      </c>
      <c r="V18" s="34">
        <v>10987</v>
      </c>
      <c r="W18" s="34">
        <v>1198</v>
      </c>
      <c r="Y18" s="42">
        <f t="shared" si="0"/>
        <v>104374</v>
      </c>
    </row>
    <row r="19" spans="1:26" ht="24" customHeight="1">
      <c r="A19" s="29" t="s">
        <v>90</v>
      </c>
      <c r="B19" s="34">
        <v>76</v>
      </c>
      <c r="C19" s="34">
        <v>289</v>
      </c>
      <c r="D19" s="34">
        <v>395</v>
      </c>
      <c r="E19" s="34">
        <v>1868</v>
      </c>
      <c r="F19" s="34">
        <v>1406</v>
      </c>
      <c r="G19" s="34">
        <v>1158</v>
      </c>
      <c r="H19" s="34">
        <v>978</v>
      </c>
      <c r="I19" s="34">
        <v>195</v>
      </c>
      <c r="J19" s="34">
        <v>234</v>
      </c>
      <c r="K19" s="34">
        <v>3097</v>
      </c>
      <c r="L19" s="34">
        <v>1634</v>
      </c>
      <c r="M19" s="34">
        <v>197</v>
      </c>
      <c r="N19" s="34">
        <v>1857</v>
      </c>
      <c r="O19" s="34">
        <v>217</v>
      </c>
      <c r="P19" s="34">
        <v>320</v>
      </c>
      <c r="Q19" s="34">
        <v>2234</v>
      </c>
      <c r="R19" s="34">
        <v>2005</v>
      </c>
      <c r="S19" s="34">
        <v>508</v>
      </c>
      <c r="T19" s="34">
        <v>652</v>
      </c>
      <c r="U19" s="34">
        <v>261</v>
      </c>
      <c r="V19" s="34">
        <v>2604</v>
      </c>
      <c r="W19" s="34">
        <v>295</v>
      </c>
      <c r="Y19" s="42">
        <f t="shared" si="0"/>
        <v>22480</v>
      </c>
    </row>
    <row r="20" spans="1:26" ht="18.75">
      <c r="A20" s="29" t="s">
        <v>91</v>
      </c>
      <c r="B20" s="34">
        <v>7</v>
      </c>
      <c r="C20" s="34">
        <v>46</v>
      </c>
      <c r="D20" s="34">
        <v>23</v>
      </c>
      <c r="E20" s="34">
        <v>95</v>
      </c>
      <c r="F20" s="34">
        <v>713</v>
      </c>
      <c r="G20" s="34">
        <v>507</v>
      </c>
      <c r="H20" s="34">
        <v>383</v>
      </c>
      <c r="I20" s="34">
        <v>67</v>
      </c>
      <c r="J20" s="34">
        <v>74</v>
      </c>
      <c r="K20" s="34">
        <v>942</v>
      </c>
      <c r="L20" s="34">
        <v>179</v>
      </c>
      <c r="M20" s="34">
        <v>24</v>
      </c>
      <c r="N20" s="34">
        <v>379</v>
      </c>
      <c r="O20" s="34">
        <v>35</v>
      </c>
      <c r="P20" s="34">
        <v>31</v>
      </c>
      <c r="Q20" s="34">
        <v>462</v>
      </c>
      <c r="R20" s="34">
        <v>773</v>
      </c>
      <c r="S20" s="34">
        <v>62</v>
      </c>
      <c r="T20" s="34">
        <v>141</v>
      </c>
      <c r="U20" s="34">
        <v>49</v>
      </c>
      <c r="V20" s="34">
        <v>334</v>
      </c>
      <c r="W20" s="34">
        <v>41</v>
      </c>
      <c r="Y20" s="42">
        <f t="shared" si="0"/>
        <v>5367</v>
      </c>
    </row>
    <row r="21" spans="1:26" ht="16.5">
      <c r="A21" s="28"/>
      <c r="B21" s="28"/>
      <c r="C21" s="28"/>
      <c r="D21" s="28"/>
      <c r="E21" s="28"/>
      <c r="F21" s="28"/>
    </row>
    <row r="22" spans="1:26" ht="18.75">
      <c r="A22" s="26" t="s">
        <v>214</v>
      </c>
    </row>
    <row r="23" spans="1:26" s="12" customFormat="1" ht="16.5">
      <c r="A23" s="30" t="s">
        <v>79</v>
      </c>
      <c r="B23" s="30" t="s">
        <v>10</v>
      </c>
      <c r="C23" s="30" t="s">
        <v>11</v>
      </c>
      <c r="D23" s="30" t="s">
        <v>12</v>
      </c>
      <c r="E23" s="30" t="s">
        <v>13</v>
      </c>
      <c r="F23" s="30" t="s">
        <v>14</v>
      </c>
      <c r="G23" s="30" t="s">
        <v>15</v>
      </c>
      <c r="H23" s="30" t="s">
        <v>16</v>
      </c>
      <c r="I23" s="30" t="s">
        <v>17</v>
      </c>
      <c r="J23" s="30" t="s">
        <v>18</v>
      </c>
      <c r="K23" s="30" t="s">
        <v>19</v>
      </c>
      <c r="L23" s="30" t="s">
        <v>20</v>
      </c>
      <c r="M23" s="30" t="s">
        <v>21</v>
      </c>
      <c r="N23" s="30" t="s">
        <v>22</v>
      </c>
      <c r="O23" s="30" t="s">
        <v>23</v>
      </c>
      <c r="P23" s="30" t="s">
        <v>24</v>
      </c>
      <c r="Q23" s="30" t="s">
        <v>25</v>
      </c>
      <c r="R23" s="30" t="s">
        <v>26</v>
      </c>
      <c r="S23" s="30" t="s">
        <v>27</v>
      </c>
      <c r="T23" s="30" t="s">
        <v>28</v>
      </c>
      <c r="U23" s="30" t="s">
        <v>29</v>
      </c>
      <c r="V23" s="30" t="s">
        <v>30</v>
      </c>
      <c r="W23" s="30" t="s">
        <v>31</v>
      </c>
      <c r="Y23" s="30" t="s">
        <v>93</v>
      </c>
    </row>
    <row r="24" spans="1:26" ht="18.75">
      <c r="A24" s="29" t="s">
        <v>80</v>
      </c>
      <c r="B24" s="34">
        <v>5</v>
      </c>
      <c r="C24" s="34">
        <v>30</v>
      </c>
      <c r="D24" s="34">
        <v>32</v>
      </c>
      <c r="E24" s="34">
        <v>843</v>
      </c>
      <c r="F24" s="34">
        <v>134</v>
      </c>
      <c r="G24" s="34">
        <v>41</v>
      </c>
      <c r="H24" s="34">
        <v>109</v>
      </c>
      <c r="I24" s="34">
        <v>126</v>
      </c>
      <c r="J24" s="34">
        <v>171</v>
      </c>
      <c r="K24" s="34">
        <v>35</v>
      </c>
      <c r="L24" s="34">
        <v>36</v>
      </c>
      <c r="M24" s="34">
        <v>2</v>
      </c>
      <c r="N24" s="34">
        <v>31</v>
      </c>
      <c r="O24" s="34">
        <v>13</v>
      </c>
      <c r="P24" s="34">
        <v>9</v>
      </c>
      <c r="Q24" s="34">
        <v>39</v>
      </c>
      <c r="R24" s="34">
        <v>98</v>
      </c>
      <c r="S24" s="34">
        <v>21</v>
      </c>
      <c r="T24" s="34">
        <v>564</v>
      </c>
      <c r="U24" s="34">
        <v>4</v>
      </c>
      <c r="V24" s="34">
        <v>140</v>
      </c>
      <c r="W24" s="34">
        <v>112</v>
      </c>
      <c r="Y24" s="42">
        <f>SUM(B24:W24)</f>
        <v>2595</v>
      </c>
    </row>
    <row r="25" spans="1:26" ht="37.5">
      <c r="A25" s="29" t="s">
        <v>81</v>
      </c>
      <c r="B25" s="34">
        <v>226</v>
      </c>
      <c r="C25" s="34">
        <v>507</v>
      </c>
      <c r="D25" s="34">
        <v>269</v>
      </c>
      <c r="E25" s="34">
        <v>10926</v>
      </c>
      <c r="F25" s="34">
        <v>1329</v>
      </c>
      <c r="G25" s="34">
        <v>999</v>
      </c>
      <c r="H25" s="34">
        <v>1405</v>
      </c>
      <c r="I25" s="34">
        <v>2456</v>
      </c>
      <c r="J25" s="34">
        <v>1723</v>
      </c>
      <c r="K25" s="34">
        <v>743</v>
      </c>
      <c r="L25" s="34">
        <v>242</v>
      </c>
      <c r="M25" s="34">
        <v>321</v>
      </c>
      <c r="N25" s="34">
        <v>311</v>
      </c>
      <c r="O25" s="34">
        <v>260</v>
      </c>
      <c r="P25" s="34">
        <v>638</v>
      </c>
      <c r="Q25" s="34">
        <v>674</v>
      </c>
      <c r="R25" s="34">
        <v>1208</v>
      </c>
      <c r="S25" s="34">
        <v>401</v>
      </c>
      <c r="T25" s="34">
        <v>5133</v>
      </c>
      <c r="U25" s="34">
        <v>60</v>
      </c>
      <c r="V25" s="34">
        <v>1076</v>
      </c>
      <c r="W25" s="34">
        <v>2090</v>
      </c>
      <c r="Y25" s="42">
        <f t="shared" ref="Y25:Y35" si="1">SUM(B25:W25)</f>
        <v>32997</v>
      </c>
    </row>
    <row r="26" spans="1:26" ht="24.75" customHeight="1">
      <c r="A26" s="29" t="s">
        <v>82</v>
      </c>
      <c r="B26" s="34">
        <v>20457</v>
      </c>
      <c r="C26" s="34">
        <v>9687</v>
      </c>
      <c r="D26" s="34">
        <v>6137</v>
      </c>
      <c r="E26" s="34">
        <v>24744</v>
      </c>
      <c r="F26" s="34">
        <v>18314</v>
      </c>
      <c r="G26" s="34">
        <v>7221</v>
      </c>
      <c r="H26" s="34">
        <v>10328</v>
      </c>
      <c r="I26" s="34">
        <v>17761</v>
      </c>
      <c r="J26" s="34">
        <v>18518</v>
      </c>
      <c r="K26" s="34">
        <v>8144</v>
      </c>
      <c r="L26" s="34">
        <v>3412</v>
      </c>
      <c r="M26" s="34">
        <v>12177</v>
      </c>
      <c r="N26" s="34">
        <v>2389</v>
      </c>
      <c r="O26" s="34">
        <v>9380</v>
      </c>
      <c r="P26" s="34">
        <v>10728</v>
      </c>
      <c r="Q26" s="34">
        <v>9548</v>
      </c>
      <c r="R26" s="34">
        <v>9542</v>
      </c>
      <c r="S26" s="34">
        <v>9785</v>
      </c>
      <c r="T26" s="34">
        <v>24038</v>
      </c>
      <c r="U26" s="34">
        <v>2788</v>
      </c>
      <c r="V26" s="34">
        <v>4394</v>
      </c>
      <c r="W26" s="34">
        <v>18667</v>
      </c>
      <c r="Y26" s="42">
        <f t="shared" si="1"/>
        <v>258159</v>
      </c>
    </row>
    <row r="27" spans="1:26" ht="24.75" customHeight="1">
      <c r="A27" s="29" t="s">
        <v>83</v>
      </c>
      <c r="B27" s="34">
        <v>1505</v>
      </c>
      <c r="C27" s="34">
        <v>26064</v>
      </c>
      <c r="D27" s="34">
        <v>38973</v>
      </c>
      <c r="E27" s="34">
        <v>32738</v>
      </c>
      <c r="F27" s="34">
        <v>35196</v>
      </c>
      <c r="G27" s="34">
        <v>9554</v>
      </c>
      <c r="H27" s="34">
        <v>19020</v>
      </c>
      <c r="I27" s="34">
        <v>15844</v>
      </c>
      <c r="J27" s="34">
        <v>27136</v>
      </c>
      <c r="K27" s="34">
        <v>18455</v>
      </c>
      <c r="L27" s="34">
        <v>11177</v>
      </c>
      <c r="M27" s="34">
        <v>1107</v>
      </c>
      <c r="N27" s="34">
        <v>4627</v>
      </c>
      <c r="O27" s="34">
        <v>34594</v>
      </c>
      <c r="P27" s="34">
        <v>26889</v>
      </c>
      <c r="Q27" s="34">
        <v>20125</v>
      </c>
      <c r="R27" s="34">
        <v>18410</v>
      </c>
      <c r="S27" s="34">
        <v>59104</v>
      </c>
      <c r="T27" s="34">
        <v>47246</v>
      </c>
      <c r="U27" s="34">
        <v>18964</v>
      </c>
      <c r="V27" s="34">
        <v>11697</v>
      </c>
      <c r="W27" s="34">
        <v>23454</v>
      </c>
      <c r="Y27" s="42">
        <f t="shared" si="1"/>
        <v>501879</v>
      </c>
    </row>
    <row r="28" spans="1:26" ht="18.75">
      <c r="A28" s="29" t="s">
        <v>84</v>
      </c>
      <c r="B28" s="34">
        <v>0</v>
      </c>
      <c r="C28" s="34">
        <v>875</v>
      </c>
      <c r="D28" s="34">
        <v>366</v>
      </c>
      <c r="E28" s="34">
        <v>0</v>
      </c>
      <c r="F28" s="34">
        <v>146</v>
      </c>
      <c r="G28" s="34">
        <v>46</v>
      </c>
      <c r="H28" s="34">
        <v>214</v>
      </c>
      <c r="I28" s="34">
        <v>1243</v>
      </c>
      <c r="J28" s="34">
        <v>0</v>
      </c>
      <c r="K28" s="34">
        <v>433</v>
      </c>
      <c r="L28" s="34">
        <v>62</v>
      </c>
      <c r="M28" s="34">
        <v>49</v>
      </c>
      <c r="N28" s="34">
        <v>619</v>
      </c>
      <c r="O28" s="34">
        <v>61</v>
      </c>
      <c r="P28" s="34">
        <v>301</v>
      </c>
      <c r="Q28" s="34">
        <v>0</v>
      </c>
      <c r="R28" s="34">
        <v>247</v>
      </c>
      <c r="S28" s="34">
        <v>557</v>
      </c>
      <c r="T28" s="34">
        <v>646</v>
      </c>
      <c r="U28" s="34">
        <v>278</v>
      </c>
      <c r="V28" s="34">
        <v>0</v>
      </c>
      <c r="W28" s="34">
        <v>1805</v>
      </c>
      <c r="Y28" s="42">
        <f t="shared" si="1"/>
        <v>7948</v>
      </c>
      <c r="Z28" s="56"/>
    </row>
    <row r="29" spans="1:26" ht="18.75">
      <c r="A29" s="29" t="s">
        <v>85</v>
      </c>
      <c r="B29" s="34">
        <v>6589</v>
      </c>
      <c r="C29" s="34">
        <v>8776</v>
      </c>
      <c r="D29" s="34">
        <v>11160</v>
      </c>
      <c r="E29" s="34">
        <v>23477</v>
      </c>
      <c r="F29" s="34">
        <v>11423</v>
      </c>
      <c r="G29" s="34">
        <v>3812</v>
      </c>
      <c r="H29" s="34">
        <v>8542</v>
      </c>
      <c r="I29" s="34">
        <v>3400</v>
      </c>
      <c r="J29" s="34">
        <v>10698</v>
      </c>
      <c r="K29" s="34">
        <v>7574</v>
      </c>
      <c r="L29" s="34">
        <v>5463</v>
      </c>
      <c r="M29" s="34">
        <v>6836</v>
      </c>
      <c r="N29" s="34">
        <v>6187</v>
      </c>
      <c r="O29" s="34">
        <v>8295</v>
      </c>
      <c r="P29" s="34">
        <v>10240</v>
      </c>
      <c r="Q29" s="34">
        <v>7316</v>
      </c>
      <c r="R29" s="34">
        <v>8484</v>
      </c>
      <c r="S29" s="34">
        <v>18545</v>
      </c>
      <c r="T29" s="34">
        <v>13731</v>
      </c>
      <c r="U29" s="34">
        <v>4668</v>
      </c>
      <c r="V29" s="34">
        <v>6867</v>
      </c>
      <c r="W29" s="34">
        <v>5358</v>
      </c>
      <c r="Y29" s="42">
        <f t="shared" si="1"/>
        <v>197441</v>
      </c>
      <c r="Z29" s="56"/>
    </row>
    <row r="30" spans="1:26" ht="18.75">
      <c r="A30" s="29" t="s">
        <v>86</v>
      </c>
      <c r="B30" s="34"/>
      <c r="C30" s="34"/>
      <c r="D30" s="34"/>
      <c r="E30" s="34"/>
      <c r="F30" s="34"/>
      <c r="G30" s="34"/>
      <c r="H30" s="34"/>
      <c r="I30" s="34"/>
      <c r="J30" s="34"/>
      <c r="K30" s="34"/>
      <c r="L30" s="34"/>
      <c r="M30" s="34"/>
      <c r="N30" s="34"/>
      <c r="O30" s="34"/>
      <c r="P30" s="34"/>
      <c r="Q30" s="34"/>
      <c r="R30" s="34"/>
      <c r="S30" s="34"/>
      <c r="T30" s="34"/>
      <c r="U30" s="34"/>
      <c r="V30" s="34"/>
      <c r="W30" s="34"/>
      <c r="Y30" s="42">
        <f t="shared" si="1"/>
        <v>0</v>
      </c>
      <c r="Z30" s="56"/>
    </row>
    <row r="31" spans="1:26" ht="18.75">
      <c r="A31" s="29" t="s">
        <v>87</v>
      </c>
      <c r="B31" s="34">
        <v>0</v>
      </c>
      <c r="C31" s="34">
        <v>4427</v>
      </c>
      <c r="D31" s="34">
        <v>9296</v>
      </c>
      <c r="E31" s="34">
        <v>5330</v>
      </c>
      <c r="F31" s="34">
        <v>3503</v>
      </c>
      <c r="G31" s="34">
        <v>1124</v>
      </c>
      <c r="H31" s="34">
        <v>1715</v>
      </c>
      <c r="I31" s="34">
        <v>519</v>
      </c>
      <c r="J31" s="34">
        <v>1166</v>
      </c>
      <c r="K31" s="34">
        <v>4624</v>
      </c>
      <c r="L31" s="34">
        <v>1537</v>
      </c>
      <c r="M31" s="34">
        <v>2041</v>
      </c>
      <c r="N31" s="34">
        <v>921</v>
      </c>
      <c r="O31" s="34">
        <v>6165</v>
      </c>
      <c r="P31" s="34">
        <v>4731</v>
      </c>
      <c r="Q31" s="34">
        <v>1944</v>
      </c>
      <c r="R31" s="34">
        <v>2111</v>
      </c>
      <c r="S31" s="34">
        <v>5893</v>
      </c>
      <c r="T31" s="34">
        <v>3135</v>
      </c>
      <c r="U31" s="34">
        <v>5329</v>
      </c>
      <c r="V31" s="34">
        <v>2446</v>
      </c>
      <c r="W31" s="34">
        <v>1330</v>
      </c>
      <c r="Y31" s="42">
        <f t="shared" si="1"/>
        <v>69287</v>
      </c>
    </row>
    <row r="32" spans="1:26" ht="18.75">
      <c r="A32" s="29" t="s">
        <v>88</v>
      </c>
      <c r="B32" s="34">
        <v>3100</v>
      </c>
      <c r="C32" s="34">
        <v>8156</v>
      </c>
      <c r="D32" s="34">
        <v>9084</v>
      </c>
      <c r="E32" s="34">
        <v>25634</v>
      </c>
      <c r="F32" s="34">
        <v>8886</v>
      </c>
      <c r="G32" s="34">
        <v>5397</v>
      </c>
      <c r="H32" s="34">
        <v>7723</v>
      </c>
      <c r="I32" s="34">
        <v>2210</v>
      </c>
      <c r="J32" s="34">
        <v>6439</v>
      </c>
      <c r="K32" s="34">
        <v>6716</v>
      </c>
      <c r="L32" s="34">
        <v>4656</v>
      </c>
      <c r="M32" s="34">
        <v>1855</v>
      </c>
      <c r="N32" s="34">
        <v>8809</v>
      </c>
      <c r="O32" s="34">
        <v>5030</v>
      </c>
      <c r="P32" s="34">
        <v>7679</v>
      </c>
      <c r="Q32" s="34">
        <v>8417</v>
      </c>
      <c r="R32" s="34">
        <v>9265</v>
      </c>
      <c r="S32" s="34">
        <v>9123</v>
      </c>
      <c r="T32" s="34">
        <v>9571</v>
      </c>
      <c r="U32" s="34">
        <v>5990</v>
      </c>
      <c r="V32" s="34">
        <v>10698</v>
      </c>
      <c r="W32" s="34">
        <v>4431</v>
      </c>
      <c r="Y32" s="42">
        <f t="shared" si="1"/>
        <v>168869</v>
      </c>
    </row>
    <row r="33" spans="1:26" ht="18.75">
      <c r="A33" s="29" t="s">
        <v>89</v>
      </c>
      <c r="B33" s="34">
        <v>653</v>
      </c>
      <c r="C33" s="34">
        <v>3153</v>
      </c>
      <c r="D33" s="34">
        <v>2047</v>
      </c>
      <c r="E33" s="34">
        <v>14481</v>
      </c>
      <c r="F33" s="34">
        <v>3243</v>
      </c>
      <c r="G33" s="34">
        <v>1939</v>
      </c>
      <c r="H33" s="34">
        <v>2843</v>
      </c>
      <c r="I33" s="34">
        <v>1113</v>
      </c>
      <c r="J33" s="34">
        <v>2731</v>
      </c>
      <c r="K33" s="34">
        <v>3731</v>
      </c>
      <c r="L33" s="34">
        <v>1991</v>
      </c>
      <c r="M33" s="34">
        <v>1629</v>
      </c>
      <c r="N33" s="34">
        <v>5781</v>
      </c>
      <c r="O33" s="34">
        <v>1171</v>
      </c>
      <c r="P33" s="34">
        <v>4224</v>
      </c>
      <c r="Q33" s="34">
        <v>3736</v>
      </c>
      <c r="R33" s="34">
        <v>5376</v>
      </c>
      <c r="S33" s="34">
        <v>3208</v>
      </c>
      <c r="T33" s="34">
        <v>4472</v>
      </c>
      <c r="U33" s="34">
        <v>2332</v>
      </c>
      <c r="V33" s="34">
        <v>4823</v>
      </c>
      <c r="W33" s="34">
        <v>1857</v>
      </c>
      <c r="Y33" s="42">
        <f t="shared" si="1"/>
        <v>76534</v>
      </c>
    </row>
    <row r="34" spans="1:26" ht="24" customHeight="1">
      <c r="A34" s="29" t="s">
        <v>90</v>
      </c>
      <c r="B34" s="34">
        <v>503</v>
      </c>
      <c r="C34" s="34">
        <v>3821</v>
      </c>
      <c r="D34" s="34">
        <v>3045</v>
      </c>
      <c r="E34" s="34">
        <v>23929</v>
      </c>
      <c r="F34" s="34">
        <v>5710</v>
      </c>
      <c r="G34" s="34">
        <v>4426</v>
      </c>
      <c r="H34" s="34">
        <v>4535</v>
      </c>
      <c r="I34" s="34">
        <v>1258</v>
      </c>
      <c r="J34" s="34">
        <v>2208</v>
      </c>
      <c r="K34" s="34">
        <v>8019</v>
      </c>
      <c r="L34" s="34">
        <v>5646</v>
      </c>
      <c r="M34" s="34">
        <v>1323</v>
      </c>
      <c r="N34" s="34">
        <v>11961</v>
      </c>
      <c r="O34" s="34">
        <v>1851</v>
      </c>
      <c r="P34" s="34">
        <v>4920</v>
      </c>
      <c r="Q34" s="34">
        <v>8459</v>
      </c>
      <c r="R34" s="34">
        <v>9225</v>
      </c>
      <c r="S34" s="34">
        <v>4104</v>
      </c>
      <c r="T34" s="34">
        <v>5682</v>
      </c>
      <c r="U34" s="34">
        <v>2489</v>
      </c>
      <c r="V34" s="34">
        <v>16135</v>
      </c>
      <c r="W34" s="34">
        <v>2030</v>
      </c>
      <c r="Y34" s="42">
        <f t="shared" si="1"/>
        <v>131279</v>
      </c>
    </row>
    <row r="35" spans="1:26" ht="18.75">
      <c r="A35" s="29" t="s">
        <v>91</v>
      </c>
      <c r="B35" s="34">
        <v>62</v>
      </c>
      <c r="C35" s="34">
        <v>456</v>
      </c>
      <c r="D35" s="34">
        <v>258</v>
      </c>
      <c r="E35" s="34">
        <v>2274</v>
      </c>
      <c r="F35" s="34">
        <v>1791</v>
      </c>
      <c r="G35" s="34">
        <v>1388</v>
      </c>
      <c r="H35" s="34">
        <v>1665</v>
      </c>
      <c r="I35" s="34">
        <v>242</v>
      </c>
      <c r="J35" s="34">
        <v>286</v>
      </c>
      <c r="K35" s="34">
        <v>3033</v>
      </c>
      <c r="L35" s="34">
        <v>1331</v>
      </c>
      <c r="M35" s="34">
        <v>179</v>
      </c>
      <c r="N35" s="34">
        <v>2168</v>
      </c>
      <c r="O35" s="34">
        <v>219</v>
      </c>
      <c r="P35" s="34">
        <v>371</v>
      </c>
      <c r="Q35" s="34">
        <v>2156</v>
      </c>
      <c r="R35" s="34">
        <v>2238</v>
      </c>
      <c r="S35" s="34">
        <v>537</v>
      </c>
      <c r="T35" s="34">
        <v>768</v>
      </c>
      <c r="U35" s="34">
        <v>161</v>
      </c>
      <c r="V35" s="34">
        <v>3270</v>
      </c>
      <c r="W35" s="34">
        <v>341</v>
      </c>
      <c r="Y35" s="42">
        <f t="shared" si="1"/>
        <v>25194</v>
      </c>
    </row>
    <row r="37" spans="1:26" ht="18.75">
      <c r="A37" s="26" t="s">
        <v>215</v>
      </c>
    </row>
    <row r="38" spans="1:26" s="12" customFormat="1" ht="16.5">
      <c r="A38" s="30" t="s">
        <v>79</v>
      </c>
      <c r="B38" s="30" t="s">
        <v>10</v>
      </c>
      <c r="C38" s="30" t="s">
        <v>11</v>
      </c>
      <c r="D38" s="30" t="s">
        <v>12</v>
      </c>
      <c r="E38" s="30" t="s">
        <v>13</v>
      </c>
      <c r="F38" s="30" t="s">
        <v>14</v>
      </c>
      <c r="G38" s="30" t="s">
        <v>15</v>
      </c>
      <c r="H38" s="30" t="s">
        <v>16</v>
      </c>
      <c r="I38" s="30" t="s">
        <v>17</v>
      </c>
      <c r="J38" s="30" t="s">
        <v>18</v>
      </c>
      <c r="K38" s="30" t="s">
        <v>19</v>
      </c>
      <c r="L38" s="30" t="s">
        <v>20</v>
      </c>
      <c r="M38" s="30" t="s">
        <v>21</v>
      </c>
      <c r="N38" s="30" t="s">
        <v>22</v>
      </c>
      <c r="O38" s="30" t="s">
        <v>23</v>
      </c>
      <c r="P38" s="30" t="s">
        <v>24</v>
      </c>
      <c r="Q38" s="30" t="s">
        <v>25</v>
      </c>
      <c r="R38" s="30" t="s">
        <v>26</v>
      </c>
      <c r="S38" s="30" t="s">
        <v>27</v>
      </c>
      <c r="T38" s="30" t="s">
        <v>28</v>
      </c>
      <c r="U38" s="30" t="s">
        <v>29</v>
      </c>
      <c r="V38" s="30" t="s">
        <v>30</v>
      </c>
      <c r="W38" s="30" t="s">
        <v>31</v>
      </c>
      <c r="Y38" s="30" t="s">
        <v>93</v>
      </c>
    </row>
    <row r="39" spans="1:26" ht="18.75">
      <c r="A39" s="29" t="s">
        <v>80</v>
      </c>
      <c r="B39" s="34">
        <v>5</v>
      </c>
      <c r="C39" s="34">
        <v>35</v>
      </c>
      <c r="D39" s="34">
        <v>33</v>
      </c>
      <c r="E39" s="34">
        <v>908</v>
      </c>
      <c r="F39" s="34">
        <v>127</v>
      </c>
      <c r="G39" s="34">
        <v>29</v>
      </c>
      <c r="H39" s="34">
        <v>90</v>
      </c>
      <c r="I39" s="34">
        <v>95</v>
      </c>
      <c r="J39" s="34">
        <v>125</v>
      </c>
      <c r="K39" s="34">
        <v>23</v>
      </c>
      <c r="L39" s="34">
        <v>33</v>
      </c>
      <c r="M39" s="34">
        <v>2</v>
      </c>
      <c r="N39" s="34">
        <v>24</v>
      </c>
      <c r="O39" s="34">
        <v>17</v>
      </c>
      <c r="P39" s="34">
        <v>11</v>
      </c>
      <c r="Q39" s="34">
        <v>26</v>
      </c>
      <c r="R39" s="34">
        <v>88</v>
      </c>
      <c r="S39" s="34">
        <v>18</v>
      </c>
      <c r="T39" s="34">
        <v>605</v>
      </c>
      <c r="U39" s="34">
        <v>3</v>
      </c>
      <c r="V39" s="34">
        <v>109</v>
      </c>
      <c r="W39" s="34">
        <v>87</v>
      </c>
      <c r="Y39" s="42">
        <f>SUM(B39:W39)</f>
        <v>2493</v>
      </c>
    </row>
    <row r="40" spans="1:26" ht="22.5" customHeight="1">
      <c r="A40" s="29" t="s">
        <v>81</v>
      </c>
      <c r="B40" s="34">
        <v>4159</v>
      </c>
      <c r="C40" s="34">
        <v>6100</v>
      </c>
      <c r="D40" s="34">
        <v>331</v>
      </c>
      <c r="E40" s="34">
        <v>9373</v>
      </c>
      <c r="F40" s="34">
        <v>11057</v>
      </c>
      <c r="G40" s="34">
        <v>3574</v>
      </c>
      <c r="H40" s="34">
        <v>7556</v>
      </c>
      <c r="I40" s="34">
        <v>12466</v>
      </c>
      <c r="J40" s="34">
        <v>8900</v>
      </c>
      <c r="K40" s="34">
        <v>5263</v>
      </c>
      <c r="L40" s="34">
        <v>903</v>
      </c>
      <c r="M40" s="34">
        <v>1222</v>
      </c>
      <c r="N40" s="34">
        <v>1529</v>
      </c>
      <c r="O40" s="34">
        <v>8089</v>
      </c>
      <c r="P40" s="34">
        <v>641</v>
      </c>
      <c r="Q40" s="34">
        <v>597</v>
      </c>
      <c r="R40" s="34">
        <v>6823</v>
      </c>
      <c r="S40" s="34">
        <v>12953</v>
      </c>
      <c r="T40" s="34">
        <v>21451</v>
      </c>
      <c r="U40" s="34">
        <v>3575</v>
      </c>
      <c r="V40" s="34">
        <v>951</v>
      </c>
      <c r="W40" s="34">
        <v>11222</v>
      </c>
      <c r="Y40" s="42">
        <f t="shared" ref="Y40:Y50" si="2">SUM(B40:W40)</f>
        <v>138735</v>
      </c>
    </row>
    <row r="41" spans="1:26" ht="24.75" customHeight="1">
      <c r="A41" s="29" t="s">
        <v>82</v>
      </c>
      <c r="B41" s="34">
        <v>14939</v>
      </c>
      <c r="C41" s="34">
        <v>16788</v>
      </c>
      <c r="D41" s="34">
        <v>27777</v>
      </c>
      <c r="E41" s="34">
        <v>36837</v>
      </c>
      <c r="F41" s="34">
        <v>27521</v>
      </c>
      <c r="G41" s="34">
        <v>7956</v>
      </c>
      <c r="H41" s="34">
        <v>10912</v>
      </c>
      <c r="I41" s="34">
        <v>13823</v>
      </c>
      <c r="J41" s="34">
        <v>19642</v>
      </c>
      <c r="K41" s="34">
        <v>13535</v>
      </c>
      <c r="L41" s="34">
        <v>8698</v>
      </c>
      <c r="M41" s="34">
        <v>10020</v>
      </c>
      <c r="N41" s="34">
        <v>2695</v>
      </c>
      <c r="O41" s="34">
        <v>24743</v>
      </c>
      <c r="P41" s="34">
        <v>21795</v>
      </c>
      <c r="Q41" s="34">
        <v>18826</v>
      </c>
      <c r="R41" s="34">
        <v>11980</v>
      </c>
      <c r="S41" s="34">
        <v>41872</v>
      </c>
      <c r="T41" s="34">
        <v>34426</v>
      </c>
      <c r="U41" s="34">
        <v>8024</v>
      </c>
      <c r="V41" s="34">
        <v>7573</v>
      </c>
      <c r="W41" s="34">
        <v>19210</v>
      </c>
      <c r="Y41" s="42">
        <f t="shared" si="2"/>
        <v>399592</v>
      </c>
    </row>
    <row r="42" spans="1:26" ht="24.75" customHeight="1">
      <c r="A42" s="29" t="s">
        <v>83</v>
      </c>
      <c r="B42" s="34">
        <v>7519</v>
      </c>
      <c r="C42" s="34">
        <v>11643</v>
      </c>
      <c r="D42" s="34">
        <v>16991</v>
      </c>
      <c r="E42" s="34">
        <v>16391</v>
      </c>
      <c r="F42" s="34">
        <v>15197</v>
      </c>
      <c r="G42" s="34">
        <v>4828</v>
      </c>
      <c r="H42" s="34">
        <v>10360</v>
      </c>
      <c r="I42" s="34">
        <v>9109</v>
      </c>
      <c r="J42" s="34">
        <v>16354</v>
      </c>
      <c r="K42" s="34">
        <v>9110</v>
      </c>
      <c r="L42" s="34">
        <v>5259</v>
      </c>
      <c r="M42" s="34">
        <v>6969</v>
      </c>
      <c r="N42" s="34">
        <v>2411</v>
      </c>
      <c r="O42" s="34">
        <v>10997</v>
      </c>
      <c r="P42" s="34">
        <v>12731</v>
      </c>
      <c r="Q42" s="34">
        <v>9120</v>
      </c>
      <c r="R42" s="34">
        <v>9724</v>
      </c>
      <c r="S42" s="34">
        <v>22872</v>
      </c>
      <c r="T42" s="34">
        <v>19808</v>
      </c>
      <c r="U42" s="34">
        <v>9082</v>
      </c>
      <c r="V42" s="34">
        <v>6725</v>
      </c>
      <c r="W42" s="34">
        <v>12070</v>
      </c>
      <c r="Y42" s="42">
        <f t="shared" si="2"/>
        <v>245270</v>
      </c>
    </row>
    <row r="43" spans="1:26" ht="18.75">
      <c r="A43" s="29" t="s">
        <v>84</v>
      </c>
      <c r="B43" s="34"/>
      <c r="C43" s="34"/>
      <c r="D43" s="34"/>
      <c r="E43" s="34"/>
      <c r="F43" s="34"/>
      <c r="G43" s="34"/>
      <c r="H43" s="34"/>
      <c r="I43" s="34"/>
      <c r="J43" s="34"/>
      <c r="K43" s="34"/>
      <c r="L43" s="34"/>
      <c r="M43" s="34"/>
      <c r="N43" s="34"/>
      <c r="O43" s="34"/>
      <c r="P43" s="34"/>
      <c r="Q43" s="34"/>
      <c r="R43" s="34"/>
      <c r="S43" s="34"/>
      <c r="T43" s="34"/>
      <c r="U43" s="34"/>
      <c r="V43" s="34"/>
      <c r="W43" s="34"/>
      <c r="Y43" s="42">
        <f t="shared" si="2"/>
        <v>0</v>
      </c>
      <c r="Z43" s="56"/>
    </row>
    <row r="44" spans="1:26" ht="18.75">
      <c r="A44" s="29" t="s">
        <v>85</v>
      </c>
      <c r="B44" s="34">
        <v>0</v>
      </c>
      <c r="C44" s="34">
        <v>7055</v>
      </c>
      <c r="D44" s="34">
        <v>6175</v>
      </c>
      <c r="E44" s="34">
        <v>18886</v>
      </c>
      <c r="F44" s="34">
        <v>7967</v>
      </c>
      <c r="G44" s="34">
        <v>3433</v>
      </c>
      <c r="H44" s="34">
        <v>6977</v>
      </c>
      <c r="I44" s="34">
        <v>3851</v>
      </c>
      <c r="J44" s="34">
        <v>8909</v>
      </c>
      <c r="K44" s="34">
        <v>4379</v>
      </c>
      <c r="L44" s="34">
        <v>3533</v>
      </c>
      <c r="M44" s="34">
        <v>1158</v>
      </c>
      <c r="N44" s="34">
        <v>4647</v>
      </c>
      <c r="O44" s="34">
        <v>4875</v>
      </c>
      <c r="P44" s="34">
        <v>8593</v>
      </c>
      <c r="Q44" s="34">
        <v>5959</v>
      </c>
      <c r="R44" s="34">
        <v>5544</v>
      </c>
      <c r="S44" s="34">
        <v>5761</v>
      </c>
      <c r="T44" s="34">
        <v>9313</v>
      </c>
      <c r="U44" s="34">
        <v>2769</v>
      </c>
      <c r="V44" s="34">
        <v>4488</v>
      </c>
      <c r="W44" s="34">
        <v>5812</v>
      </c>
      <c r="Y44" s="42">
        <f t="shared" si="2"/>
        <v>130084</v>
      </c>
      <c r="Z44" s="56"/>
    </row>
    <row r="45" spans="1:26" ht="18.75">
      <c r="A45" s="29" t="s">
        <v>86</v>
      </c>
      <c r="B45" s="34">
        <v>1102</v>
      </c>
      <c r="C45" s="34">
        <v>5112</v>
      </c>
      <c r="D45" s="34">
        <v>10927</v>
      </c>
      <c r="E45" s="34">
        <v>5602</v>
      </c>
      <c r="F45" s="34">
        <v>4418</v>
      </c>
      <c r="G45" s="34">
        <v>1289</v>
      </c>
      <c r="H45" s="34">
        <v>1967</v>
      </c>
      <c r="I45" s="34">
        <v>663</v>
      </c>
      <c r="J45" s="34">
        <v>1524</v>
      </c>
      <c r="K45" s="34">
        <v>4942</v>
      </c>
      <c r="L45" s="34">
        <v>1801</v>
      </c>
      <c r="M45" s="34">
        <v>2337</v>
      </c>
      <c r="N45" s="34">
        <v>981</v>
      </c>
      <c r="O45" s="34">
        <v>7671</v>
      </c>
      <c r="P45" s="34">
        <v>5941</v>
      </c>
      <c r="Q45" s="34">
        <v>2355</v>
      </c>
      <c r="R45" s="34">
        <v>2333</v>
      </c>
      <c r="S45" s="34">
        <v>6772</v>
      </c>
      <c r="T45" s="34">
        <v>4134</v>
      </c>
      <c r="U45" s="34">
        <v>6116</v>
      </c>
      <c r="V45" s="34">
        <v>2533</v>
      </c>
      <c r="W45" s="34">
        <v>1945</v>
      </c>
      <c r="Y45" s="42">
        <f t="shared" si="2"/>
        <v>82465</v>
      </c>
      <c r="Z45" s="56"/>
    </row>
    <row r="46" spans="1:26" ht="18.75">
      <c r="A46" s="29" t="s">
        <v>87</v>
      </c>
      <c r="B46" s="34">
        <v>2115</v>
      </c>
      <c r="C46" s="34">
        <v>5400</v>
      </c>
      <c r="D46" s="34">
        <v>4488</v>
      </c>
      <c r="E46" s="34">
        <v>16109</v>
      </c>
      <c r="F46" s="34">
        <v>7031</v>
      </c>
      <c r="G46" s="34">
        <v>4166</v>
      </c>
      <c r="H46" s="34">
        <v>5253</v>
      </c>
      <c r="I46" s="34">
        <v>2068</v>
      </c>
      <c r="J46" s="34">
        <v>5938</v>
      </c>
      <c r="K46" s="34">
        <v>3562</v>
      </c>
      <c r="L46" s="34">
        <v>2725</v>
      </c>
      <c r="M46" s="34">
        <v>866</v>
      </c>
      <c r="N46" s="34">
        <v>4108</v>
      </c>
      <c r="O46" s="34">
        <v>3091</v>
      </c>
      <c r="P46" s="34">
        <v>5049</v>
      </c>
      <c r="Q46" s="34">
        <v>6172</v>
      </c>
      <c r="R46" s="34">
        <v>6311</v>
      </c>
      <c r="S46" s="34">
        <v>4495</v>
      </c>
      <c r="T46" s="34">
        <v>7364</v>
      </c>
      <c r="U46" s="34">
        <v>2750</v>
      </c>
      <c r="V46" s="34">
        <v>4900</v>
      </c>
      <c r="W46" s="34">
        <v>4209</v>
      </c>
      <c r="Y46" s="42">
        <f t="shared" si="2"/>
        <v>108170</v>
      </c>
    </row>
    <row r="47" spans="1:26" ht="18.75">
      <c r="A47" s="29" t="s">
        <v>88</v>
      </c>
      <c r="B47" s="34">
        <v>1572</v>
      </c>
      <c r="C47" s="34">
        <v>4139</v>
      </c>
      <c r="D47" s="34">
        <v>8108</v>
      </c>
      <c r="E47" s="34">
        <v>11827</v>
      </c>
      <c r="F47" s="34">
        <v>3645</v>
      </c>
      <c r="G47" s="34">
        <v>1729</v>
      </c>
      <c r="H47" s="34">
        <v>3839</v>
      </c>
      <c r="I47" s="34">
        <v>780</v>
      </c>
      <c r="J47" s="34">
        <v>2581</v>
      </c>
      <c r="K47" s="34">
        <v>4755</v>
      </c>
      <c r="L47" s="34">
        <v>2675</v>
      </c>
      <c r="M47" s="34">
        <v>1100</v>
      </c>
      <c r="N47" s="34">
        <v>4234</v>
      </c>
      <c r="O47" s="34">
        <v>3075</v>
      </c>
      <c r="P47" s="34">
        <v>3922</v>
      </c>
      <c r="Q47" s="34">
        <v>3038</v>
      </c>
      <c r="R47" s="34">
        <v>4062</v>
      </c>
      <c r="S47" s="34">
        <v>6390</v>
      </c>
      <c r="T47" s="34">
        <v>4354</v>
      </c>
      <c r="U47" s="34">
        <v>4741</v>
      </c>
      <c r="V47" s="34">
        <v>6653</v>
      </c>
      <c r="W47" s="34">
        <v>1389</v>
      </c>
      <c r="Y47" s="42">
        <f t="shared" si="2"/>
        <v>88608</v>
      </c>
    </row>
    <row r="48" spans="1:26" ht="18.75">
      <c r="A48" s="29" t="s">
        <v>89</v>
      </c>
      <c r="B48" s="34">
        <v>925</v>
      </c>
      <c r="C48" s="34">
        <v>3571</v>
      </c>
      <c r="D48" s="34">
        <v>3375</v>
      </c>
      <c r="E48" s="34">
        <v>28933</v>
      </c>
      <c r="F48" s="34">
        <v>6873</v>
      </c>
      <c r="G48" s="34">
        <v>2347</v>
      </c>
      <c r="H48" s="34">
        <v>3177</v>
      </c>
      <c r="I48" s="34">
        <v>2286</v>
      </c>
      <c r="J48" s="34">
        <v>4481</v>
      </c>
      <c r="K48" s="34">
        <v>6901</v>
      </c>
      <c r="L48" s="34">
        <v>4693</v>
      </c>
      <c r="M48" s="34">
        <v>1917</v>
      </c>
      <c r="N48" s="34">
        <v>8272</v>
      </c>
      <c r="O48" s="34">
        <v>1525</v>
      </c>
      <c r="P48" s="34">
        <v>8454</v>
      </c>
      <c r="Q48" s="34">
        <v>7313</v>
      </c>
      <c r="R48" s="34">
        <v>9772</v>
      </c>
      <c r="S48" s="34">
        <v>4417</v>
      </c>
      <c r="T48" s="34">
        <v>8772</v>
      </c>
      <c r="U48" s="34">
        <v>3890</v>
      </c>
      <c r="V48" s="34">
        <v>12484</v>
      </c>
      <c r="W48" s="34">
        <v>3895</v>
      </c>
      <c r="Y48" s="42">
        <f t="shared" si="2"/>
        <v>138273</v>
      </c>
    </row>
    <row r="49" spans="1:25" ht="24" customHeight="1">
      <c r="A49" s="29" t="s">
        <v>90</v>
      </c>
      <c r="B49" s="34">
        <v>672</v>
      </c>
      <c r="C49" s="34">
        <v>5610</v>
      </c>
      <c r="D49" s="34">
        <v>2132</v>
      </c>
      <c r="E49" s="34">
        <v>14899</v>
      </c>
      <c r="F49" s="34">
        <v>3442</v>
      </c>
      <c r="G49" s="34">
        <v>4714</v>
      </c>
      <c r="H49" s="34">
        <v>6278</v>
      </c>
      <c r="I49" s="34">
        <v>653</v>
      </c>
      <c r="J49" s="34">
        <v>2139</v>
      </c>
      <c r="K49" s="34">
        <v>5174</v>
      </c>
      <c r="L49" s="34">
        <v>3191</v>
      </c>
      <c r="M49" s="34">
        <v>1629</v>
      </c>
      <c r="N49" s="34">
        <v>10800</v>
      </c>
      <c r="O49" s="34">
        <v>2714</v>
      </c>
      <c r="P49" s="34">
        <v>2789</v>
      </c>
      <c r="Q49" s="34">
        <v>6523</v>
      </c>
      <c r="R49" s="34">
        <v>6118</v>
      </c>
      <c r="S49" s="34">
        <v>5143</v>
      </c>
      <c r="T49" s="34">
        <v>3544</v>
      </c>
      <c r="U49" s="34">
        <v>1799</v>
      </c>
      <c r="V49" s="34">
        <v>9646</v>
      </c>
      <c r="W49" s="34">
        <v>1104</v>
      </c>
      <c r="Y49" s="42">
        <f t="shared" si="2"/>
        <v>100713</v>
      </c>
    </row>
    <row r="50" spans="1:25" ht="18.75">
      <c r="A50" s="29" t="s">
        <v>91</v>
      </c>
      <c r="B50" s="34">
        <v>92</v>
      </c>
      <c r="C50" s="34">
        <v>499</v>
      </c>
      <c r="D50" s="34">
        <v>330</v>
      </c>
      <c r="E50" s="34">
        <v>4611</v>
      </c>
      <c r="F50" s="34">
        <v>2397</v>
      </c>
      <c r="G50" s="34">
        <v>1882</v>
      </c>
      <c r="H50" s="34">
        <v>1690</v>
      </c>
      <c r="I50" s="34">
        <v>378</v>
      </c>
      <c r="J50" s="34">
        <v>483</v>
      </c>
      <c r="K50" s="34">
        <v>3863</v>
      </c>
      <c r="L50" s="34">
        <v>2042</v>
      </c>
      <c r="M50" s="34">
        <v>299</v>
      </c>
      <c r="N50" s="34">
        <v>4103</v>
      </c>
      <c r="O50" s="34">
        <v>242</v>
      </c>
      <c r="P50" s="34">
        <v>804</v>
      </c>
      <c r="Q50" s="34">
        <v>2485</v>
      </c>
      <c r="R50" s="34">
        <v>3449</v>
      </c>
      <c r="S50" s="34">
        <v>585</v>
      </c>
      <c r="T50" s="34">
        <v>1215</v>
      </c>
      <c r="U50" s="34">
        <v>314</v>
      </c>
      <c r="V50" s="34">
        <v>5484</v>
      </c>
      <c r="W50" s="34">
        <v>532</v>
      </c>
      <c r="Y50" s="42">
        <f t="shared" si="2"/>
        <v>37779</v>
      </c>
    </row>
    <row r="51" spans="1:25" ht="16.5">
      <c r="B51" s="34"/>
      <c r="C51" s="34"/>
      <c r="D51" s="34"/>
      <c r="E51" s="34"/>
      <c r="F51" s="34"/>
      <c r="G51" s="34"/>
      <c r="H51" s="34"/>
      <c r="I51" s="34"/>
      <c r="J51" s="34"/>
      <c r="K51" s="34"/>
      <c r="L51" s="34"/>
      <c r="M51" s="34"/>
      <c r="N51" s="34"/>
      <c r="O51" s="34"/>
      <c r="P51" s="34"/>
      <c r="Q51" s="34"/>
      <c r="R51" s="34"/>
      <c r="S51" s="34"/>
      <c r="T51" s="34"/>
      <c r="U51" s="34"/>
      <c r="V51" s="34"/>
      <c r="W51" s="34"/>
    </row>
    <row r="52" spans="1:25" ht="18.75">
      <c r="A52" s="26" t="s">
        <v>216</v>
      </c>
    </row>
    <row r="53" spans="1:25" s="12" customFormat="1" ht="16.5">
      <c r="A53" s="30" t="s">
        <v>79</v>
      </c>
      <c r="B53" s="30" t="s">
        <v>10</v>
      </c>
      <c r="C53" s="30" t="s">
        <v>11</v>
      </c>
      <c r="D53" s="30" t="s">
        <v>12</v>
      </c>
      <c r="E53" s="30" t="s">
        <v>13</v>
      </c>
      <c r="F53" s="30" t="s">
        <v>14</v>
      </c>
      <c r="G53" s="30" t="s">
        <v>15</v>
      </c>
      <c r="H53" s="30" t="s">
        <v>16</v>
      </c>
      <c r="I53" s="30" t="s">
        <v>17</v>
      </c>
      <c r="J53" s="30" t="s">
        <v>18</v>
      </c>
      <c r="K53" s="30" t="s">
        <v>19</v>
      </c>
      <c r="L53" s="30" t="s">
        <v>20</v>
      </c>
      <c r="M53" s="30" t="s">
        <v>21</v>
      </c>
      <c r="N53" s="30" t="s">
        <v>22</v>
      </c>
      <c r="O53" s="30" t="s">
        <v>23</v>
      </c>
      <c r="P53" s="30" t="s">
        <v>24</v>
      </c>
      <c r="Q53" s="30" t="s">
        <v>25</v>
      </c>
      <c r="R53" s="30" t="s">
        <v>26</v>
      </c>
      <c r="S53" s="30" t="s">
        <v>27</v>
      </c>
      <c r="T53" s="30" t="s">
        <v>28</v>
      </c>
      <c r="U53" s="30" t="s">
        <v>29</v>
      </c>
      <c r="V53" s="30" t="s">
        <v>30</v>
      </c>
      <c r="W53" s="30" t="s">
        <v>31</v>
      </c>
      <c r="Y53" s="30" t="s">
        <v>93</v>
      </c>
    </row>
    <row r="54" spans="1:25" ht="18.75">
      <c r="A54" s="29" t="s">
        <v>80</v>
      </c>
      <c r="B54" s="34">
        <v>50</v>
      </c>
      <c r="C54" s="34">
        <v>83</v>
      </c>
      <c r="D54" s="34">
        <v>37</v>
      </c>
      <c r="E54" s="34">
        <v>1176</v>
      </c>
      <c r="F54" s="34">
        <v>233</v>
      </c>
      <c r="G54" s="34">
        <v>30</v>
      </c>
      <c r="H54" s="34">
        <v>205</v>
      </c>
      <c r="I54" s="34">
        <v>108</v>
      </c>
      <c r="J54" s="34">
        <v>136</v>
      </c>
      <c r="K54" s="34">
        <v>96</v>
      </c>
      <c r="L54" s="34">
        <v>33</v>
      </c>
      <c r="M54" s="34">
        <v>15</v>
      </c>
      <c r="N54" s="34">
        <v>26</v>
      </c>
      <c r="O54" s="34">
        <v>217</v>
      </c>
      <c r="P54" s="34">
        <v>32</v>
      </c>
      <c r="Q54" s="34">
        <v>26</v>
      </c>
      <c r="R54" s="34">
        <v>103</v>
      </c>
      <c r="S54" s="34">
        <v>20</v>
      </c>
      <c r="T54" s="34">
        <v>1113</v>
      </c>
      <c r="U54" s="34">
        <v>6</v>
      </c>
      <c r="V54" s="34">
        <v>117</v>
      </c>
      <c r="W54" s="34">
        <v>138</v>
      </c>
      <c r="Y54" s="42">
        <f>SUM(B54:W54)</f>
        <v>4000</v>
      </c>
    </row>
    <row r="55" spans="1:25" ht="37.5">
      <c r="A55" s="29" t="s">
        <v>81</v>
      </c>
      <c r="B55" s="34">
        <v>13766</v>
      </c>
      <c r="C55" s="34">
        <v>14508</v>
      </c>
      <c r="D55" s="34">
        <v>5844</v>
      </c>
      <c r="E55" s="34">
        <v>21073</v>
      </c>
      <c r="F55" s="34">
        <v>13887</v>
      </c>
      <c r="G55" s="34">
        <v>7324</v>
      </c>
      <c r="H55" s="34">
        <v>12926</v>
      </c>
      <c r="I55" s="34">
        <v>18771</v>
      </c>
      <c r="J55" s="34">
        <v>16512</v>
      </c>
      <c r="K55" s="34">
        <v>10662</v>
      </c>
      <c r="L55" s="34">
        <v>2829</v>
      </c>
      <c r="M55" s="34">
        <v>11148</v>
      </c>
      <c r="N55" s="34">
        <v>2178</v>
      </c>
      <c r="O55" s="34">
        <v>16515</v>
      </c>
      <c r="P55" s="34">
        <v>6998</v>
      </c>
      <c r="Q55" s="34">
        <v>7204</v>
      </c>
      <c r="R55" s="34">
        <v>8166</v>
      </c>
      <c r="S55" s="34">
        <v>38996</v>
      </c>
      <c r="T55" s="34">
        <v>28157</v>
      </c>
      <c r="U55" s="34">
        <v>4027</v>
      </c>
      <c r="V55" s="34">
        <v>4301</v>
      </c>
      <c r="W55" s="34">
        <v>17833</v>
      </c>
      <c r="Y55" s="42">
        <f t="shared" ref="Y55:Y65" si="3">SUM(B55:W55)</f>
        <v>283625</v>
      </c>
    </row>
    <row r="56" spans="1:25" ht="24.75" customHeight="1">
      <c r="A56" s="29" t="s">
        <v>82</v>
      </c>
      <c r="B56" s="34">
        <v>12776</v>
      </c>
      <c r="C56" s="34">
        <v>19468</v>
      </c>
      <c r="D56" s="34">
        <v>33387</v>
      </c>
      <c r="E56" s="34">
        <v>38496</v>
      </c>
      <c r="F56" s="34">
        <v>35384</v>
      </c>
      <c r="G56" s="34">
        <v>8400</v>
      </c>
      <c r="H56" s="34">
        <v>13770</v>
      </c>
      <c r="I56" s="34">
        <v>14948</v>
      </c>
      <c r="J56" s="34">
        <v>25261</v>
      </c>
      <c r="K56" s="34">
        <v>16864</v>
      </c>
      <c r="L56" s="34">
        <v>10067</v>
      </c>
      <c r="M56" s="34">
        <v>7021</v>
      </c>
      <c r="N56" s="34">
        <v>3632</v>
      </c>
      <c r="O56" s="34">
        <v>26893</v>
      </c>
      <c r="P56" s="34">
        <v>26281</v>
      </c>
      <c r="Q56" s="34">
        <v>19741</v>
      </c>
      <c r="R56" s="34">
        <v>17248</v>
      </c>
      <c r="S56" s="34">
        <v>38360</v>
      </c>
      <c r="T56" s="34">
        <v>40934</v>
      </c>
      <c r="U56" s="34">
        <v>14598</v>
      </c>
      <c r="V56" s="34">
        <v>9954</v>
      </c>
      <c r="W56" s="34">
        <v>22332</v>
      </c>
      <c r="Y56" s="42">
        <f t="shared" si="3"/>
        <v>455815</v>
      </c>
    </row>
    <row r="57" spans="1:25" ht="24.75" customHeight="1">
      <c r="A57" s="29" t="s">
        <v>83</v>
      </c>
      <c r="B57" s="34">
        <v>2119</v>
      </c>
      <c r="C57" s="34">
        <v>12168</v>
      </c>
      <c r="D57" s="34">
        <v>22706</v>
      </c>
      <c r="E57" s="34">
        <v>6909</v>
      </c>
      <c r="F57" s="34">
        <v>7808</v>
      </c>
      <c r="G57" s="34">
        <v>1638</v>
      </c>
      <c r="H57" s="34">
        <v>3270</v>
      </c>
      <c r="I57" s="34">
        <v>5082</v>
      </c>
      <c r="J57" s="34">
        <v>2717</v>
      </c>
      <c r="K57" s="34">
        <v>9304</v>
      </c>
      <c r="L57" s="34">
        <v>3552</v>
      </c>
      <c r="M57" s="34">
        <v>2337</v>
      </c>
      <c r="N57" s="34">
        <v>1100</v>
      </c>
      <c r="O57" s="34">
        <v>12547</v>
      </c>
      <c r="P57" s="34">
        <v>7243</v>
      </c>
      <c r="Q57" s="34">
        <v>3444</v>
      </c>
      <c r="R57" s="34">
        <v>4092</v>
      </c>
      <c r="S57" s="34">
        <v>12539</v>
      </c>
      <c r="T57" s="34">
        <v>18118</v>
      </c>
      <c r="U57" s="34">
        <v>10813</v>
      </c>
      <c r="V57" s="34">
        <v>2942</v>
      </c>
      <c r="W57" s="34">
        <v>8462</v>
      </c>
      <c r="Y57" s="42">
        <f t="shared" si="3"/>
        <v>160910</v>
      </c>
    </row>
    <row r="58" spans="1:25" ht="18.75">
      <c r="A58" s="29" t="s">
        <v>84</v>
      </c>
      <c r="B58" s="34">
        <v>1102</v>
      </c>
      <c r="C58" s="34">
        <v>0</v>
      </c>
      <c r="D58" s="34">
        <v>0</v>
      </c>
      <c r="E58" s="34">
        <v>18886</v>
      </c>
      <c r="F58" s="34">
        <v>7967</v>
      </c>
      <c r="G58" s="34">
        <v>3433</v>
      </c>
      <c r="H58" s="34">
        <v>6977</v>
      </c>
      <c r="I58" s="34">
        <v>0</v>
      </c>
      <c r="J58" s="34">
        <v>8909</v>
      </c>
      <c r="K58" s="34">
        <v>0</v>
      </c>
      <c r="L58" s="34">
        <v>3533</v>
      </c>
      <c r="M58" s="34">
        <v>1158</v>
      </c>
      <c r="N58" s="34">
        <v>4647</v>
      </c>
      <c r="O58" s="34">
        <v>0</v>
      </c>
      <c r="P58" s="34">
        <v>8593</v>
      </c>
      <c r="Q58" s="34">
        <v>5959</v>
      </c>
      <c r="R58" s="34">
        <v>5544</v>
      </c>
      <c r="S58" s="34">
        <v>0</v>
      </c>
      <c r="T58" s="34">
        <v>0</v>
      </c>
      <c r="U58" s="34">
        <v>0</v>
      </c>
      <c r="V58" s="34">
        <v>4488</v>
      </c>
      <c r="W58" s="34">
        <v>0</v>
      </c>
      <c r="Y58" s="42">
        <f t="shared" si="3"/>
        <v>81196</v>
      </c>
    </row>
    <row r="59" spans="1:25" ht="18.75">
      <c r="A59" s="29" t="s">
        <v>85</v>
      </c>
      <c r="B59" s="34">
        <v>0</v>
      </c>
      <c r="C59" s="34">
        <v>0</v>
      </c>
      <c r="D59" s="34">
        <v>207</v>
      </c>
      <c r="E59" s="34">
        <v>0</v>
      </c>
      <c r="F59" s="34">
        <v>0</v>
      </c>
      <c r="G59" s="34">
        <v>0</v>
      </c>
      <c r="H59" s="34">
        <v>0</v>
      </c>
      <c r="I59" s="34">
        <v>0</v>
      </c>
      <c r="J59" s="34">
        <v>0</v>
      </c>
      <c r="K59" s="34">
        <v>251</v>
      </c>
      <c r="L59" s="34">
        <v>0</v>
      </c>
      <c r="M59" s="34">
        <v>0</v>
      </c>
      <c r="N59" s="34">
        <v>0</v>
      </c>
      <c r="O59" s="34">
        <v>0</v>
      </c>
      <c r="P59" s="34">
        <v>0</v>
      </c>
      <c r="Q59" s="34">
        <v>0</v>
      </c>
      <c r="R59" s="34">
        <v>0</v>
      </c>
      <c r="S59" s="34">
        <v>0</v>
      </c>
      <c r="T59" s="34">
        <v>0</v>
      </c>
      <c r="U59" s="34">
        <v>109</v>
      </c>
      <c r="V59" s="34">
        <v>0</v>
      </c>
      <c r="W59" s="34">
        <v>1130</v>
      </c>
      <c r="Y59" s="42">
        <f t="shared" si="3"/>
        <v>1697</v>
      </c>
    </row>
    <row r="60" spans="1:25" ht="18.75">
      <c r="A60" s="29" t="s">
        <v>86</v>
      </c>
      <c r="B60" s="34">
        <v>0</v>
      </c>
      <c r="C60" s="34">
        <v>416</v>
      </c>
      <c r="D60" s="34">
        <v>4488</v>
      </c>
      <c r="E60" s="34">
        <v>1032</v>
      </c>
      <c r="F60" s="34">
        <v>888</v>
      </c>
      <c r="G60" s="34">
        <v>267</v>
      </c>
      <c r="H60" s="34">
        <v>567</v>
      </c>
      <c r="I60" s="34">
        <v>958</v>
      </c>
      <c r="J60" s="34">
        <v>1627</v>
      </c>
      <c r="K60" s="34">
        <v>0</v>
      </c>
      <c r="L60" s="34">
        <v>179</v>
      </c>
      <c r="M60" s="34">
        <v>29</v>
      </c>
      <c r="N60" s="34">
        <v>472</v>
      </c>
      <c r="O60" s="34">
        <v>191</v>
      </c>
      <c r="P60" s="34">
        <v>446</v>
      </c>
      <c r="Q60" s="34">
        <v>443</v>
      </c>
      <c r="R60" s="34">
        <v>1167</v>
      </c>
      <c r="S60" s="34">
        <v>279</v>
      </c>
      <c r="T60" s="34">
        <v>1072</v>
      </c>
      <c r="U60" s="34">
        <v>0</v>
      </c>
      <c r="V60" s="34">
        <v>0</v>
      </c>
      <c r="W60" s="34">
        <v>0</v>
      </c>
      <c r="Y60" s="42">
        <f t="shared" si="3"/>
        <v>14521</v>
      </c>
    </row>
    <row r="61" spans="1:25" ht="18.75">
      <c r="A61" s="29" t="s">
        <v>87</v>
      </c>
      <c r="B61" s="34">
        <v>25</v>
      </c>
      <c r="C61" s="34">
        <v>5558</v>
      </c>
      <c r="D61" s="34">
        <v>6631</v>
      </c>
      <c r="E61" s="34">
        <v>15915</v>
      </c>
      <c r="F61" s="34">
        <v>7328</v>
      </c>
      <c r="G61" s="34">
        <v>4242</v>
      </c>
      <c r="H61" s="34">
        <v>5480</v>
      </c>
      <c r="I61" s="34">
        <v>2112</v>
      </c>
      <c r="J61" s="34">
        <v>5923</v>
      </c>
      <c r="K61" s="34">
        <v>8317</v>
      </c>
      <c r="L61" s="34">
        <v>3072</v>
      </c>
      <c r="M61" s="34">
        <v>0</v>
      </c>
      <c r="N61" s="34">
        <v>4045</v>
      </c>
      <c r="O61" s="34">
        <v>369</v>
      </c>
      <c r="P61" s="34">
        <v>8932</v>
      </c>
      <c r="Q61" s="34">
        <v>6384</v>
      </c>
      <c r="R61" s="34">
        <v>6631</v>
      </c>
      <c r="S61" s="34">
        <v>5372</v>
      </c>
      <c r="T61" s="34">
        <v>7580</v>
      </c>
      <c r="U61" s="34">
        <v>7491</v>
      </c>
      <c r="V61" s="34">
        <v>457</v>
      </c>
      <c r="W61" s="34">
        <v>5598</v>
      </c>
      <c r="Y61" s="42">
        <f t="shared" si="3"/>
        <v>117462</v>
      </c>
    </row>
    <row r="62" spans="1:25" ht="18.75">
      <c r="A62" s="29" t="s">
        <v>88</v>
      </c>
      <c r="B62" s="34">
        <v>2077</v>
      </c>
      <c r="C62" s="34">
        <v>4139</v>
      </c>
      <c r="D62" s="34">
        <v>0</v>
      </c>
      <c r="E62" s="34">
        <v>11676</v>
      </c>
      <c r="F62" s="34">
        <v>3328</v>
      </c>
      <c r="G62" s="34">
        <v>1651</v>
      </c>
      <c r="H62" s="34">
        <v>3839</v>
      </c>
      <c r="I62" s="34">
        <v>679</v>
      </c>
      <c r="J62" s="34">
        <v>2494</v>
      </c>
      <c r="K62" s="34">
        <v>0</v>
      </c>
      <c r="L62" s="34">
        <v>2317</v>
      </c>
      <c r="M62" s="34">
        <v>3263</v>
      </c>
      <c r="N62" s="34">
        <v>4234</v>
      </c>
      <c r="O62" s="34">
        <v>6158</v>
      </c>
      <c r="P62" s="34">
        <v>0</v>
      </c>
      <c r="Q62" s="34">
        <v>2807</v>
      </c>
      <c r="R62" s="34">
        <v>3695</v>
      </c>
      <c r="S62" s="34">
        <v>6390</v>
      </c>
      <c r="T62" s="34">
        <v>3964</v>
      </c>
      <c r="U62" s="34">
        <v>0</v>
      </c>
      <c r="V62" s="34">
        <v>11355</v>
      </c>
      <c r="W62" s="34">
        <v>0</v>
      </c>
      <c r="Y62" s="42">
        <f t="shared" si="3"/>
        <v>74066</v>
      </c>
    </row>
    <row r="63" spans="1:25" ht="18.75">
      <c r="A63" s="29" t="s">
        <v>89</v>
      </c>
      <c r="B63" s="34">
        <v>188</v>
      </c>
      <c r="C63" s="34">
        <v>3467</v>
      </c>
      <c r="D63" s="34">
        <v>4494</v>
      </c>
      <c r="E63" s="34">
        <v>23029</v>
      </c>
      <c r="F63" s="34">
        <v>6006</v>
      </c>
      <c r="G63" s="34">
        <v>1904</v>
      </c>
      <c r="H63" s="34">
        <v>3049</v>
      </c>
      <c r="I63" s="34">
        <v>1792</v>
      </c>
      <c r="J63" s="34">
        <v>3658</v>
      </c>
      <c r="K63" s="34">
        <v>6458</v>
      </c>
      <c r="L63" s="34">
        <v>4349</v>
      </c>
      <c r="M63" s="34">
        <v>256</v>
      </c>
      <c r="N63" s="34">
        <v>5379</v>
      </c>
      <c r="O63" s="34">
        <v>1185</v>
      </c>
      <c r="P63" s="34">
        <v>6822</v>
      </c>
      <c r="Q63" s="34">
        <v>6505</v>
      </c>
      <c r="R63" s="34">
        <v>5361</v>
      </c>
      <c r="S63" s="34">
        <v>2896</v>
      </c>
      <c r="T63" s="34">
        <v>4905</v>
      </c>
      <c r="U63" s="34">
        <v>3431</v>
      </c>
      <c r="V63" s="34">
        <v>4255</v>
      </c>
      <c r="W63" s="34">
        <v>3256</v>
      </c>
      <c r="Y63" s="42">
        <f t="shared" si="3"/>
        <v>102645</v>
      </c>
    </row>
    <row r="64" spans="1:25" ht="24" customHeight="1">
      <c r="A64" s="29" t="s">
        <v>90</v>
      </c>
      <c r="B64" s="34">
        <v>732</v>
      </c>
      <c r="C64" s="34">
        <v>4128</v>
      </c>
      <c r="D64" s="34">
        <v>2029</v>
      </c>
      <c r="E64" s="34">
        <v>13510</v>
      </c>
      <c r="F64" s="34">
        <v>3419</v>
      </c>
      <c r="G64" s="34">
        <v>3955</v>
      </c>
      <c r="H64" s="34">
        <v>4418</v>
      </c>
      <c r="I64" s="34">
        <v>349</v>
      </c>
      <c r="J64" s="34">
        <v>1562</v>
      </c>
      <c r="K64" s="34">
        <v>3961</v>
      </c>
      <c r="L64" s="34">
        <v>2684</v>
      </c>
      <c r="M64" s="34">
        <v>1365</v>
      </c>
      <c r="N64" s="34">
        <v>7612</v>
      </c>
      <c r="O64" s="34">
        <v>2260</v>
      </c>
      <c r="P64" s="34">
        <v>3327</v>
      </c>
      <c r="Q64" s="34">
        <v>4899</v>
      </c>
      <c r="R64" s="34">
        <v>6574</v>
      </c>
      <c r="S64" s="34">
        <v>4610</v>
      </c>
      <c r="T64" s="34">
        <v>3949</v>
      </c>
      <c r="U64" s="34">
        <v>1869</v>
      </c>
      <c r="V64" s="34">
        <v>10532</v>
      </c>
      <c r="W64" s="34">
        <v>1490</v>
      </c>
      <c r="Y64" s="42">
        <f t="shared" si="3"/>
        <v>89234</v>
      </c>
    </row>
    <row r="65" spans="1:25" ht="18.75">
      <c r="A65" s="29" t="s">
        <v>91</v>
      </c>
      <c r="B65" s="34">
        <v>265</v>
      </c>
      <c r="C65" s="34">
        <v>2017</v>
      </c>
      <c r="D65" s="34">
        <v>844</v>
      </c>
      <c r="E65" s="34">
        <v>12674</v>
      </c>
      <c r="F65" s="34">
        <v>3427</v>
      </c>
      <c r="G65" s="34">
        <v>3103</v>
      </c>
      <c r="H65" s="34">
        <v>3598</v>
      </c>
      <c r="I65" s="34">
        <v>1373</v>
      </c>
      <c r="J65" s="34">
        <v>2277</v>
      </c>
      <c r="K65" s="34">
        <v>5594</v>
      </c>
      <c r="L65" s="34">
        <v>2938</v>
      </c>
      <c r="M65" s="34">
        <v>927</v>
      </c>
      <c r="N65" s="34">
        <v>10479</v>
      </c>
      <c r="O65" s="34">
        <v>704</v>
      </c>
      <c r="P65" s="34">
        <v>2056</v>
      </c>
      <c r="Q65" s="34">
        <v>5002</v>
      </c>
      <c r="R65" s="34">
        <v>7623</v>
      </c>
      <c r="S65" s="34">
        <v>1816</v>
      </c>
      <c r="T65" s="34">
        <v>5194</v>
      </c>
      <c r="U65" s="34">
        <v>719</v>
      </c>
      <c r="V65" s="34">
        <v>13145</v>
      </c>
      <c r="W65" s="34">
        <v>1236</v>
      </c>
      <c r="Y65" s="42">
        <f t="shared" si="3"/>
        <v>87011</v>
      </c>
    </row>
    <row r="66" spans="1:25">
      <c r="B66" s="33"/>
      <c r="C66" s="33"/>
      <c r="D66" s="33"/>
      <c r="E66" s="33"/>
      <c r="F66" s="33"/>
      <c r="G66" s="33"/>
      <c r="H66" s="33"/>
      <c r="I66" s="33"/>
      <c r="J66" s="33"/>
      <c r="K66" s="33"/>
      <c r="L66" s="33"/>
      <c r="M66" s="33"/>
      <c r="N66" s="33"/>
      <c r="O66" s="33"/>
      <c r="P66" s="33"/>
      <c r="Q66" s="33"/>
      <c r="R66" s="33"/>
      <c r="S66" s="33"/>
      <c r="T66" s="33"/>
      <c r="U66" s="33"/>
      <c r="V66" s="33"/>
      <c r="W66" s="33"/>
    </row>
    <row r="68" spans="1:25" ht="21">
      <c r="A68" s="6" t="s">
        <v>112</v>
      </c>
    </row>
    <row r="69" spans="1:25">
      <c r="A69" s="8" t="s">
        <v>92</v>
      </c>
    </row>
    <row r="70" spans="1:25" ht="18.75">
      <c r="A70" s="26" t="s">
        <v>213</v>
      </c>
    </row>
    <row r="71" spans="1:25" s="12" customFormat="1" ht="16.5">
      <c r="A71" s="30" t="s">
        <v>79</v>
      </c>
      <c r="B71" s="30" t="s">
        <v>113</v>
      </c>
      <c r="C71" s="32" t="s">
        <v>114</v>
      </c>
      <c r="D71" s="32" t="s">
        <v>115</v>
      </c>
      <c r="E71" s="32" t="s">
        <v>116</v>
      </c>
      <c r="F71" s="32" t="s">
        <v>117</v>
      </c>
      <c r="G71" s="32" t="s">
        <v>118</v>
      </c>
      <c r="H71" s="32" t="s">
        <v>119</v>
      </c>
      <c r="I71" s="32" t="s">
        <v>120</v>
      </c>
      <c r="J71" s="32" t="s">
        <v>121</v>
      </c>
      <c r="K71" s="30" t="s">
        <v>73</v>
      </c>
      <c r="L71" s="30"/>
      <c r="M71" s="30"/>
      <c r="N71" s="30"/>
      <c r="O71" s="30"/>
      <c r="P71" s="30"/>
      <c r="Q71" s="30"/>
      <c r="R71" s="30"/>
      <c r="S71" s="30"/>
      <c r="T71" s="30"/>
      <c r="U71" s="30"/>
      <c r="V71" s="30"/>
      <c r="W71" s="30"/>
      <c r="Y71" s="30"/>
    </row>
    <row r="72" spans="1:25" ht="18.75">
      <c r="A72" s="29" t="s">
        <v>80</v>
      </c>
      <c r="B72" s="34">
        <v>35</v>
      </c>
      <c r="C72" s="34">
        <v>79</v>
      </c>
      <c r="D72" s="34">
        <v>103</v>
      </c>
      <c r="E72" s="34">
        <v>104</v>
      </c>
      <c r="F72" s="34">
        <v>158</v>
      </c>
      <c r="G72" s="34">
        <v>496</v>
      </c>
      <c r="H72" s="34">
        <v>352</v>
      </c>
      <c r="I72" s="34">
        <v>359</v>
      </c>
      <c r="J72" s="34">
        <v>440</v>
      </c>
      <c r="K72" s="34">
        <v>400</v>
      </c>
    </row>
    <row r="73" spans="1:25" ht="37.5">
      <c r="A73" s="29" t="s">
        <v>81</v>
      </c>
      <c r="B73" s="34">
        <v>667</v>
      </c>
      <c r="C73" s="34">
        <v>1224</v>
      </c>
      <c r="D73" s="34">
        <v>1719</v>
      </c>
      <c r="E73" s="34">
        <v>1141</v>
      </c>
      <c r="F73" s="34">
        <v>1660</v>
      </c>
      <c r="G73" s="34">
        <v>3322</v>
      </c>
      <c r="H73" s="34">
        <v>2684</v>
      </c>
      <c r="I73" s="34">
        <v>2906</v>
      </c>
      <c r="J73" s="34">
        <v>4977</v>
      </c>
      <c r="K73" s="34">
        <v>4745</v>
      </c>
    </row>
    <row r="74" spans="1:25" ht="24.75" customHeight="1">
      <c r="A74" s="29" t="s">
        <v>82</v>
      </c>
      <c r="B74" s="34">
        <v>2896</v>
      </c>
      <c r="C74" s="34">
        <v>4571</v>
      </c>
      <c r="D74" s="34">
        <v>7456</v>
      </c>
      <c r="E74" s="34">
        <v>6945</v>
      </c>
      <c r="F74" s="34">
        <v>11142</v>
      </c>
      <c r="G74" s="34">
        <v>13974</v>
      </c>
      <c r="H74" s="34">
        <v>13867</v>
      </c>
      <c r="I74" s="34">
        <v>16208</v>
      </c>
      <c r="J74" s="34">
        <v>17918</v>
      </c>
      <c r="K74" s="34">
        <v>19370</v>
      </c>
    </row>
    <row r="75" spans="1:25" ht="24.75" customHeight="1">
      <c r="A75" s="29" t="s">
        <v>83</v>
      </c>
      <c r="B75" s="34">
        <v>19986</v>
      </c>
      <c r="C75" s="34">
        <v>23438</v>
      </c>
      <c r="D75" s="34">
        <v>22371</v>
      </c>
      <c r="E75" s="34">
        <v>21468</v>
      </c>
      <c r="F75" s="34">
        <v>20131</v>
      </c>
      <c r="G75" s="34">
        <v>19647</v>
      </c>
      <c r="H75" s="34">
        <v>16766</v>
      </c>
      <c r="I75" s="34">
        <v>13939</v>
      </c>
      <c r="J75" s="34">
        <v>12104</v>
      </c>
      <c r="K75" s="34">
        <v>8282</v>
      </c>
    </row>
    <row r="76" spans="1:25" ht="18.75">
      <c r="A76" s="29" t="s">
        <v>84</v>
      </c>
      <c r="B76" s="34"/>
      <c r="C76" s="34"/>
      <c r="D76" s="34"/>
      <c r="E76" s="34"/>
      <c r="F76" s="34"/>
      <c r="G76" s="34"/>
      <c r="H76" s="34"/>
      <c r="I76" s="34"/>
      <c r="J76" s="34"/>
      <c r="K76" s="34"/>
    </row>
    <row r="77" spans="1:25" ht="18.75">
      <c r="A77" s="29" t="s">
        <v>85</v>
      </c>
      <c r="B77" s="34">
        <v>12728</v>
      </c>
      <c r="C77" s="34">
        <v>14189</v>
      </c>
      <c r="D77" s="34">
        <v>15330</v>
      </c>
      <c r="E77" s="34">
        <v>14228</v>
      </c>
      <c r="F77" s="34">
        <v>14406</v>
      </c>
      <c r="G77" s="34">
        <v>18478</v>
      </c>
      <c r="H77" s="34">
        <v>16785</v>
      </c>
      <c r="I77" s="34">
        <v>16014</v>
      </c>
      <c r="J77" s="34">
        <v>7268</v>
      </c>
      <c r="K77" s="34">
        <v>3895</v>
      </c>
    </row>
    <row r="78" spans="1:25" ht="18.75">
      <c r="A78" s="29" t="s">
        <v>86</v>
      </c>
      <c r="B78" s="34">
        <v>75502</v>
      </c>
      <c r="C78" s="34">
        <v>76574</v>
      </c>
      <c r="D78" s="34">
        <v>68563</v>
      </c>
      <c r="E78" s="34">
        <v>70361</v>
      </c>
      <c r="F78" s="34">
        <v>66151</v>
      </c>
      <c r="G78" s="34">
        <v>63325</v>
      </c>
      <c r="H78" s="34">
        <v>66499</v>
      </c>
      <c r="I78" s="34">
        <v>64912</v>
      </c>
      <c r="J78" s="34">
        <v>74478</v>
      </c>
      <c r="K78" s="34">
        <v>74572</v>
      </c>
    </row>
    <row r="79" spans="1:25" ht="18.75">
      <c r="A79" s="29" t="s">
        <v>87</v>
      </c>
      <c r="B79" s="34"/>
      <c r="C79" s="34"/>
      <c r="D79" s="34"/>
      <c r="E79" s="34"/>
      <c r="F79" s="34"/>
      <c r="G79" s="34"/>
      <c r="H79" s="34"/>
      <c r="I79" s="34"/>
      <c r="J79" s="34"/>
      <c r="K79" s="34"/>
    </row>
    <row r="80" spans="1:25" ht="18.75">
      <c r="A80" s="29" t="s">
        <v>88</v>
      </c>
      <c r="B80" s="34">
        <v>25438</v>
      </c>
      <c r="C80" s="34">
        <v>24347</v>
      </c>
      <c r="D80" s="34">
        <v>25447</v>
      </c>
      <c r="E80" s="34">
        <v>24886</v>
      </c>
      <c r="F80" s="34">
        <v>20865</v>
      </c>
      <c r="G80" s="34">
        <v>19732</v>
      </c>
      <c r="H80" s="34">
        <v>16524</v>
      </c>
      <c r="I80" s="34">
        <v>12981</v>
      </c>
      <c r="J80" s="34">
        <v>10740</v>
      </c>
      <c r="K80" s="34">
        <v>4693</v>
      </c>
    </row>
    <row r="81" spans="1:25" ht="18.75">
      <c r="A81" s="29" t="s">
        <v>89</v>
      </c>
      <c r="B81" s="34">
        <v>2052</v>
      </c>
      <c r="C81" s="34">
        <v>3535</v>
      </c>
      <c r="D81" s="34">
        <v>4188</v>
      </c>
      <c r="E81" s="34">
        <v>7193</v>
      </c>
      <c r="F81" s="34">
        <v>12028</v>
      </c>
      <c r="G81" s="34">
        <v>13716</v>
      </c>
      <c r="H81" s="34">
        <v>15537</v>
      </c>
      <c r="I81" s="34">
        <v>15972</v>
      </c>
      <c r="J81" s="34">
        <v>15166</v>
      </c>
      <c r="K81" s="34">
        <v>14987</v>
      </c>
    </row>
    <row r="82" spans="1:25" ht="24" customHeight="1">
      <c r="A82" s="29" t="s">
        <v>90</v>
      </c>
      <c r="B82" s="34">
        <v>238</v>
      </c>
      <c r="C82" s="34">
        <v>362</v>
      </c>
      <c r="D82" s="34">
        <v>548</v>
      </c>
      <c r="E82" s="34">
        <v>1562</v>
      </c>
      <c r="F82" s="34">
        <v>3318</v>
      </c>
      <c r="G82" s="34">
        <v>3343</v>
      </c>
      <c r="H82" s="34">
        <v>4253</v>
      </c>
      <c r="I82" s="34">
        <v>3502</v>
      </c>
      <c r="J82" s="34">
        <v>2818</v>
      </c>
      <c r="K82" s="34">
        <v>2536</v>
      </c>
    </row>
    <row r="83" spans="1:25" ht="18.75">
      <c r="A83" s="29" t="s">
        <v>91</v>
      </c>
      <c r="B83" s="34">
        <v>21</v>
      </c>
      <c r="C83" s="34">
        <v>47</v>
      </c>
      <c r="D83" s="34">
        <v>89</v>
      </c>
      <c r="E83" s="34">
        <v>407</v>
      </c>
      <c r="F83" s="34">
        <v>941</v>
      </c>
      <c r="G83" s="34">
        <v>1011</v>
      </c>
      <c r="H83" s="34">
        <v>1152</v>
      </c>
      <c r="I83" s="34">
        <v>950</v>
      </c>
      <c r="J83" s="34">
        <v>472</v>
      </c>
      <c r="K83" s="34">
        <v>277</v>
      </c>
    </row>
    <row r="84" spans="1:25" ht="16.5">
      <c r="A84" s="28"/>
      <c r="B84" s="34"/>
      <c r="C84" s="34"/>
      <c r="D84" s="34"/>
      <c r="E84" s="34"/>
      <c r="F84" s="34"/>
      <c r="G84" s="34"/>
      <c r="H84" s="34"/>
      <c r="I84" s="34"/>
      <c r="J84" s="34"/>
      <c r="K84" s="34"/>
    </row>
    <row r="85" spans="1:25" ht="18.75">
      <c r="A85" s="26" t="s">
        <v>214</v>
      </c>
    </row>
    <row r="86" spans="1:25" s="12" customFormat="1" ht="16.5">
      <c r="A86" s="30" t="s">
        <v>79</v>
      </c>
      <c r="B86" s="30" t="s">
        <v>113</v>
      </c>
      <c r="C86" s="32" t="s">
        <v>114</v>
      </c>
      <c r="D86" s="32" t="s">
        <v>115</v>
      </c>
      <c r="E86" s="32" t="s">
        <v>116</v>
      </c>
      <c r="F86" s="32" t="s">
        <v>117</v>
      </c>
      <c r="G86" s="32" t="s">
        <v>118</v>
      </c>
      <c r="H86" s="32" t="s">
        <v>119</v>
      </c>
      <c r="I86" s="32" t="s">
        <v>120</v>
      </c>
      <c r="J86" s="32" t="s">
        <v>121</v>
      </c>
      <c r="K86" s="30" t="s">
        <v>73</v>
      </c>
      <c r="L86" s="30"/>
      <c r="M86" s="30"/>
      <c r="N86" s="30"/>
      <c r="O86" s="30"/>
      <c r="P86" s="30"/>
      <c r="Q86" s="30"/>
      <c r="R86" s="30"/>
      <c r="S86" s="30"/>
      <c r="T86" s="30"/>
      <c r="U86" s="30"/>
      <c r="V86" s="30"/>
      <c r="W86" s="30"/>
      <c r="Y86" s="30"/>
    </row>
    <row r="87" spans="1:25" ht="18.75">
      <c r="A87" s="29" t="s">
        <v>80</v>
      </c>
      <c r="B87" s="34">
        <v>69</v>
      </c>
      <c r="C87" s="34">
        <v>220</v>
      </c>
      <c r="D87" s="34">
        <v>177</v>
      </c>
      <c r="E87" s="34">
        <v>106</v>
      </c>
      <c r="F87" s="34">
        <v>191</v>
      </c>
      <c r="G87" s="34">
        <v>657</v>
      </c>
      <c r="H87" s="34">
        <v>278</v>
      </c>
      <c r="I87" s="34">
        <v>240</v>
      </c>
      <c r="J87" s="34">
        <v>331</v>
      </c>
      <c r="K87" s="34">
        <v>326</v>
      </c>
      <c r="L87" s="34"/>
    </row>
    <row r="88" spans="1:25" ht="37.5">
      <c r="A88" s="29" t="s">
        <v>81</v>
      </c>
      <c r="B88" s="34">
        <v>2079</v>
      </c>
      <c r="C88" s="34">
        <v>2679</v>
      </c>
      <c r="D88" s="34">
        <v>4325</v>
      </c>
      <c r="E88" s="34">
        <v>2259</v>
      </c>
      <c r="F88" s="34">
        <v>3376</v>
      </c>
      <c r="G88" s="34">
        <v>4681</v>
      </c>
      <c r="H88" s="34">
        <v>2684</v>
      </c>
      <c r="I88" s="34">
        <v>2832</v>
      </c>
      <c r="J88" s="34">
        <v>5119</v>
      </c>
      <c r="K88" s="34">
        <v>2963</v>
      </c>
      <c r="L88" s="34"/>
    </row>
    <row r="89" spans="1:25" ht="24.75" customHeight="1">
      <c r="A89" s="29" t="s">
        <v>82</v>
      </c>
      <c r="B89" s="34">
        <v>27332</v>
      </c>
      <c r="C89" s="34">
        <v>33765</v>
      </c>
      <c r="D89" s="34">
        <v>31321</v>
      </c>
      <c r="E89" s="34">
        <v>28679</v>
      </c>
      <c r="F89" s="34">
        <v>28052</v>
      </c>
      <c r="G89" s="34">
        <v>27894</v>
      </c>
      <c r="H89" s="34">
        <v>24525</v>
      </c>
      <c r="I89" s="34">
        <v>21444</v>
      </c>
      <c r="J89" s="34">
        <v>19481</v>
      </c>
      <c r="K89" s="34">
        <v>15666</v>
      </c>
      <c r="L89" s="34"/>
    </row>
    <row r="90" spans="1:25" ht="24.75" customHeight="1">
      <c r="A90" s="29" t="s">
        <v>83</v>
      </c>
      <c r="B90" s="34">
        <v>75523</v>
      </c>
      <c r="C90" s="34">
        <v>71916</v>
      </c>
      <c r="D90" s="34">
        <v>64857</v>
      </c>
      <c r="E90" s="34">
        <v>62354</v>
      </c>
      <c r="F90" s="34">
        <v>51174</v>
      </c>
      <c r="G90" s="34">
        <v>48764</v>
      </c>
      <c r="H90" s="34">
        <v>44330</v>
      </c>
      <c r="I90" s="34">
        <v>35262</v>
      </c>
      <c r="J90" s="34">
        <v>31166</v>
      </c>
      <c r="K90" s="34">
        <v>16533</v>
      </c>
      <c r="L90" s="34"/>
    </row>
    <row r="91" spans="1:25" ht="18.75">
      <c r="A91" s="29" t="s">
        <v>84</v>
      </c>
      <c r="B91" s="34">
        <v>40</v>
      </c>
      <c r="C91" s="34">
        <v>94</v>
      </c>
      <c r="D91" s="34">
        <v>221</v>
      </c>
      <c r="E91" s="34">
        <v>336</v>
      </c>
      <c r="F91" s="34">
        <v>304</v>
      </c>
      <c r="G91" s="34">
        <v>793</v>
      </c>
      <c r="H91" s="34">
        <v>1219</v>
      </c>
      <c r="I91" s="34">
        <v>1807</v>
      </c>
      <c r="J91" s="34">
        <v>1323</v>
      </c>
      <c r="K91" s="34">
        <v>1811</v>
      </c>
      <c r="L91" s="34"/>
    </row>
    <row r="92" spans="1:25" ht="18.75">
      <c r="A92" s="29" t="s">
        <v>85</v>
      </c>
      <c r="B92" s="34">
        <v>15302</v>
      </c>
      <c r="C92" s="34">
        <v>17388</v>
      </c>
      <c r="D92" s="34">
        <v>20194</v>
      </c>
      <c r="E92" s="34">
        <v>18995</v>
      </c>
      <c r="F92" s="34">
        <v>21257</v>
      </c>
      <c r="G92" s="34">
        <v>19933</v>
      </c>
      <c r="H92" s="34">
        <v>20090</v>
      </c>
      <c r="I92" s="34">
        <v>20655</v>
      </c>
      <c r="J92" s="34">
        <v>22648</v>
      </c>
      <c r="K92" s="34">
        <v>20979</v>
      </c>
      <c r="L92" s="34"/>
    </row>
    <row r="93" spans="1:25" ht="18.75">
      <c r="A93" s="29" t="s">
        <v>86</v>
      </c>
      <c r="B93" s="34"/>
      <c r="C93" s="34"/>
      <c r="D93" s="34"/>
      <c r="E93" s="34"/>
      <c r="F93" s="34"/>
      <c r="G93" s="34"/>
      <c r="H93" s="34"/>
      <c r="I93" s="34"/>
      <c r="J93" s="34"/>
      <c r="K93" s="34"/>
      <c r="L93" s="34"/>
    </row>
    <row r="94" spans="1:25" ht="18.75">
      <c r="A94" s="29" t="s">
        <v>87</v>
      </c>
      <c r="B94" s="34">
        <v>10513</v>
      </c>
      <c r="C94" s="34">
        <v>9371</v>
      </c>
      <c r="D94" s="34">
        <v>9271</v>
      </c>
      <c r="E94" s="34">
        <v>9331</v>
      </c>
      <c r="F94" s="34">
        <v>7749</v>
      </c>
      <c r="G94" s="34">
        <v>7690</v>
      </c>
      <c r="H94" s="34">
        <v>6423</v>
      </c>
      <c r="I94" s="34">
        <v>4647</v>
      </c>
      <c r="J94" s="34">
        <v>3404</v>
      </c>
      <c r="K94" s="34">
        <v>888</v>
      </c>
      <c r="L94" s="34"/>
    </row>
    <row r="95" spans="1:25" ht="18.75">
      <c r="A95" s="29" t="s">
        <v>88</v>
      </c>
      <c r="B95" s="34">
        <v>6093</v>
      </c>
      <c r="C95" s="34">
        <v>7789</v>
      </c>
      <c r="D95" s="34">
        <v>8958</v>
      </c>
      <c r="E95" s="34">
        <v>14086</v>
      </c>
      <c r="F95" s="34">
        <v>16488</v>
      </c>
      <c r="G95" s="34">
        <v>20486</v>
      </c>
      <c r="H95" s="34">
        <v>21733</v>
      </c>
      <c r="I95" s="34">
        <v>24232</v>
      </c>
      <c r="J95" s="34">
        <v>24188</v>
      </c>
      <c r="K95" s="34">
        <v>24816</v>
      </c>
      <c r="L95" s="34"/>
    </row>
    <row r="96" spans="1:25" ht="18.75">
      <c r="A96" s="29" t="s">
        <v>89</v>
      </c>
      <c r="B96" s="34">
        <v>1382</v>
      </c>
      <c r="C96" s="34">
        <v>2117</v>
      </c>
      <c r="D96" s="34">
        <v>2915</v>
      </c>
      <c r="E96" s="34">
        <v>3673</v>
      </c>
      <c r="F96" s="34">
        <v>6053</v>
      </c>
      <c r="G96" s="34">
        <v>7377</v>
      </c>
      <c r="H96" s="34">
        <v>9390</v>
      </c>
      <c r="I96" s="34">
        <v>11059</v>
      </c>
      <c r="J96" s="34">
        <v>13093</v>
      </c>
      <c r="K96" s="34">
        <v>19475</v>
      </c>
      <c r="L96" s="34"/>
    </row>
    <row r="97" spans="1:25" ht="24" customHeight="1">
      <c r="A97" s="29" t="s">
        <v>90</v>
      </c>
      <c r="B97" s="34">
        <v>1107</v>
      </c>
      <c r="C97" s="34">
        <v>2777</v>
      </c>
      <c r="D97" s="34">
        <v>3162</v>
      </c>
      <c r="E97" s="34">
        <v>7053</v>
      </c>
      <c r="F97" s="34">
        <v>12865</v>
      </c>
      <c r="G97" s="34">
        <v>15193</v>
      </c>
      <c r="H97" s="34">
        <v>19133</v>
      </c>
      <c r="I97" s="34">
        <v>21518</v>
      </c>
      <c r="J97" s="34">
        <v>21976</v>
      </c>
      <c r="K97" s="34">
        <v>26495</v>
      </c>
      <c r="L97" s="34"/>
    </row>
    <row r="98" spans="1:25" ht="18.75">
      <c r="A98" s="29" t="s">
        <v>91</v>
      </c>
      <c r="B98" s="34">
        <v>123</v>
      </c>
      <c r="C98" s="34">
        <v>250</v>
      </c>
      <c r="D98" s="34">
        <v>413</v>
      </c>
      <c r="E98" s="34">
        <v>1423</v>
      </c>
      <c r="F98" s="34">
        <v>3291</v>
      </c>
      <c r="G98" s="34">
        <v>3576</v>
      </c>
      <c r="H98" s="34">
        <v>4614</v>
      </c>
      <c r="I98" s="34">
        <v>4047</v>
      </c>
      <c r="J98" s="34">
        <v>3652</v>
      </c>
      <c r="K98" s="34">
        <v>3805</v>
      </c>
      <c r="L98" s="34"/>
    </row>
    <row r="100" spans="1:25" ht="18.75">
      <c r="A100" s="26" t="s">
        <v>215</v>
      </c>
    </row>
    <row r="101" spans="1:25" s="12" customFormat="1" ht="16.5">
      <c r="A101" s="30" t="s">
        <v>79</v>
      </c>
      <c r="B101" s="30" t="s">
        <v>113</v>
      </c>
      <c r="C101" s="32" t="s">
        <v>114</v>
      </c>
      <c r="D101" s="32" t="s">
        <v>115</v>
      </c>
      <c r="E101" s="32" t="s">
        <v>116</v>
      </c>
      <c r="F101" s="32" t="s">
        <v>117</v>
      </c>
      <c r="G101" s="32" t="s">
        <v>118</v>
      </c>
      <c r="H101" s="32" t="s">
        <v>119</v>
      </c>
      <c r="I101" s="32" t="s">
        <v>120</v>
      </c>
      <c r="J101" s="32" t="s">
        <v>121</v>
      </c>
      <c r="K101" s="30" t="s">
        <v>73</v>
      </c>
      <c r="L101" s="30"/>
      <c r="M101" s="30"/>
      <c r="N101" s="30"/>
      <c r="O101" s="30"/>
      <c r="P101" s="30"/>
      <c r="Q101" s="30"/>
      <c r="R101" s="30"/>
      <c r="S101" s="30"/>
      <c r="T101" s="30"/>
      <c r="U101" s="30"/>
      <c r="V101" s="30"/>
      <c r="W101" s="30"/>
      <c r="Y101" s="30"/>
    </row>
    <row r="102" spans="1:25" ht="18.75">
      <c r="A102" s="29" t="s">
        <v>80</v>
      </c>
      <c r="B102" s="34">
        <v>76</v>
      </c>
      <c r="C102" s="34">
        <v>329</v>
      </c>
      <c r="D102" s="34">
        <v>158</v>
      </c>
      <c r="E102" s="34">
        <v>86</v>
      </c>
      <c r="F102" s="34">
        <v>154</v>
      </c>
      <c r="G102" s="34">
        <v>693</v>
      </c>
      <c r="H102" s="34">
        <v>226</v>
      </c>
      <c r="I102" s="34">
        <v>231</v>
      </c>
      <c r="J102" s="34">
        <v>263</v>
      </c>
      <c r="K102" s="34">
        <v>277</v>
      </c>
    </row>
    <row r="103" spans="1:25" ht="37.5">
      <c r="A103" s="29" t="s">
        <v>81</v>
      </c>
      <c r="B103" s="34">
        <v>21715</v>
      </c>
      <c r="C103" s="34">
        <v>22439</v>
      </c>
      <c r="D103" s="34">
        <v>21588</v>
      </c>
      <c r="E103" s="34">
        <v>15759</v>
      </c>
      <c r="F103" s="34">
        <v>13093</v>
      </c>
      <c r="G103" s="34">
        <v>14309</v>
      </c>
      <c r="H103" s="34">
        <v>10084</v>
      </c>
      <c r="I103" s="34">
        <v>7685</v>
      </c>
      <c r="J103" s="34">
        <v>8101</v>
      </c>
      <c r="K103" s="34">
        <v>3962</v>
      </c>
    </row>
    <row r="104" spans="1:25" ht="24.75" customHeight="1">
      <c r="A104" s="29" t="s">
        <v>82</v>
      </c>
      <c r="B104" s="34">
        <v>63667</v>
      </c>
      <c r="C104" s="34">
        <v>63911</v>
      </c>
      <c r="D104" s="34">
        <v>52647</v>
      </c>
      <c r="E104" s="34">
        <v>49522</v>
      </c>
      <c r="F104" s="34">
        <v>39144</v>
      </c>
      <c r="G104" s="34">
        <v>37083</v>
      </c>
      <c r="H104" s="34">
        <v>30201</v>
      </c>
      <c r="I104" s="34">
        <v>24658</v>
      </c>
      <c r="J104" s="34">
        <v>22203</v>
      </c>
      <c r="K104" s="34">
        <v>16556</v>
      </c>
    </row>
    <row r="105" spans="1:25" ht="24.75" customHeight="1">
      <c r="A105" s="29" t="s">
        <v>83</v>
      </c>
      <c r="B105" s="34">
        <v>23805</v>
      </c>
      <c r="C105" s="34">
        <v>26573</v>
      </c>
      <c r="D105" s="34">
        <v>30615</v>
      </c>
      <c r="E105" s="34">
        <v>29216</v>
      </c>
      <c r="F105" s="34">
        <v>29718</v>
      </c>
      <c r="G105" s="34">
        <v>26320</v>
      </c>
      <c r="H105" s="34">
        <v>26637</v>
      </c>
      <c r="I105" s="34">
        <v>21754</v>
      </c>
      <c r="J105" s="34">
        <v>20095</v>
      </c>
      <c r="K105" s="34">
        <v>10537</v>
      </c>
    </row>
    <row r="106" spans="1:25" ht="18.75">
      <c r="A106" s="29" t="s">
        <v>84</v>
      </c>
      <c r="B106" s="34"/>
      <c r="C106" s="34"/>
      <c r="D106" s="34"/>
      <c r="E106" s="34"/>
      <c r="F106" s="34"/>
      <c r="G106" s="34"/>
      <c r="H106" s="34"/>
      <c r="I106" s="34"/>
      <c r="J106" s="34"/>
      <c r="K106" s="34"/>
    </row>
    <row r="107" spans="1:25" ht="18.75">
      <c r="A107" s="29" t="s">
        <v>85</v>
      </c>
      <c r="B107" s="34">
        <v>5556</v>
      </c>
      <c r="C107" s="34">
        <v>6555</v>
      </c>
      <c r="D107" s="34">
        <v>9344</v>
      </c>
      <c r="E107" s="34">
        <v>10669</v>
      </c>
      <c r="F107" s="34">
        <v>13983</v>
      </c>
      <c r="G107" s="34">
        <v>14897</v>
      </c>
      <c r="H107" s="34">
        <v>16287</v>
      </c>
      <c r="I107" s="34">
        <v>17487</v>
      </c>
      <c r="J107" s="34">
        <v>18668</v>
      </c>
      <c r="K107" s="34">
        <v>16638</v>
      </c>
    </row>
    <row r="108" spans="1:25" ht="18.75">
      <c r="A108" s="29" t="s">
        <v>86</v>
      </c>
      <c r="B108" s="34">
        <v>12381</v>
      </c>
      <c r="C108" s="34">
        <v>11611</v>
      </c>
      <c r="D108" s="34">
        <v>11090</v>
      </c>
      <c r="E108" s="34">
        <v>11426</v>
      </c>
      <c r="F108" s="34">
        <v>9397</v>
      </c>
      <c r="G108" s="34">
        <v>9172</v>
      </c>
      <c r="H108" s="34">
        <v>7407</v>
      </c>
      <c r="I108" s="34">
        <v>5203</v>
      </c>
      <c r="J108" s="34">
        <v>3798</v>
      </c>
      <c r="K108" s="34">
        <v>980</v>
      </c>
    </row>
    <row r="109" spans="1:25" ht="18.75">
      <c r="A109" s="29" t="s">
        <v>87</v>
      </c>
      <c r="B109" s="34">
        <v>1603</v>
      </c>
      <c r="C109" s="34">
        <v>3834</v>
      </c>
      <c r="D109" s="34">
        <v>4265</v>
      </c>
      <c r="E109" s="34">
        <v>7560</v>
      </c>
      <c r="F109" s="34">
        <v>10181</v>
      </c>
      <c r="G109" s="34">
        <v>12740</v>
      </c>
      <c r="H109" s="34">
        <v>13999</v>
      </c>
      <c r="I109" s="34">
        <v>17066</v>
      </c>
      <c r="J109" s="34">
        <v>16845</v>
      </c>
      <c r="K109" s="34">
        <v>20077</v>
      </c>
    </row>
    <row r="110" spans="1:25" ht="18.75">
      <c r="A110" s="29" t="s">
        <v>88</v>
      </c>
      <c r="B110" s="34">
        <v>7113</v>
      </c>
      <c r="C110" s="34">
        <v>6682</v>
      </c>
      <c r="D110" s="34">
        <v>7943</v>
      </c>
      <c r="E110" s="34">
        <v>9317</v>
      </c>
      <c r="F110" s="34">
        <v>9187</v>
      </c>
      <c r="G110" s="34">
        <v>11444</v>
      </c>
      <c r="H110" s="34">
        <v>10816</v>
      </c>
      <c r="I110" s="34">
        <v>10442</v>
      </c>
      <c r="J110" s="34">
        <v>10281</v>
      </c>
      <c r="K110" s="34">
        <v>5383</v>
      </c>
    </row>
    <row r="111" spans="1:25" ht="18.75">
      <c r="A111" s="29" t="s">
        <v>89</v>
      </c>
      <c r="B111" s="34">
        <v>2617</v>
      </c>
      <c r="C111" s="34">
        <v>4148</v>
      </c>
      <c r="D111" s="34">
        <v>4991</v>
      </c>
      <c r="E111" s="34">
        <v>7023</v>
      </c>
      <c r="F111" s="34">
        <v>12352</v>
      </c>
      <c r="G111" s="34">
        <v>14095</v>
      </c>
      <c r="H111" s="34">
        <v>17237</v>
      </c>
      <c r="I111" s="34">
        <v>20748</v>
      </c>
      <c r="J111" s="34">
        <v>23382</v>
      </c>
      <c r="K111" s="34">
        <v>31680</v>
      </c>
    </row>
    <row r="112" spans="1:25" ht="24" customHeight="1">
      <c r="A112" s="29" t="s">
        <v>90</v>
      </c>
      <c r="B112" s="34">
        <v>884</v>
      </c>
      <c r="C112" s="34">
        <v>1899</v>
      </c>
      <c r="D112" s="34">
        <v>2638</v>
      </c>
      <c r="E112" s="34">
        <v>5860</v>
      </c>
      <c r="F112" s="34">
        <v>9237</v>
      </c>
      <c r="G112" s="34">
        <v>11393</v>
      </c>
      <c r="H112" s="34">
        <v>14961</v>
      </c>
      <c r="I112" s="34">
        <v>15997</v>
      </c>
      <c r="J112" s="34">
        <v>16735</v>
      </c>
      <c r="K112" s="34">
        <v>21109</v>
      </c>
    </row>
    <row r="113" spans="1:25" ht="18.75">
      <c r="A113" s="29" t="s">
        <v>91</v>
      </c>
      <c r="B113" s="34">
        <v>146</v>
      </c>
      <c r="C113" s="34">
        <v>385</v>
      </c>
      <c r="D113" s="34">
        <v>535</v>
      </c>
      <c r="E113" s="34">
        <v>1857</v>
      </c>
      <c r="F113" s="34">
        <v>4354</v>
      </c>
      <c r="G113" s="34">
        <v>4898</v>
      </c>
      <c r="H113" s="34">
        <v>6564</v>
      </c>
      <c r="I113" s="34">
        <v>6472</v>
      </c>
      <c r="J113" s="34">
        <v>6010</v>
      </c>
      <c r="K113" s="34">
        <v>6558</v>
      </c>
    </row>
    <row r="115" spans="1:25" ht="18.75">
      <c r="A115" s="26" t="s">
        <v>216</v>
      </c>
    </row>
    <row r="116" spans="1:25" s="12" customFormat="1" ht="16.5">
      <c r="A116" s="30" t="s">
        <v>79</v>
      </c>
      <c r="B116" s="30" t="s">
        <v>113</v>
      </c>
      <c r="C116" s="32" t="s">
        <v>114</v>
      </c>
      <c r="D116" s="32" t="s">
        <v>115</v>
      </c>
      <c r="E116" s="32" t="s">
        <v>116</v>
      </c>
      <c r="F116" s="32" t="s">
        <v>117</v>
      </c>
      <c r="G116" s="32" t="s">
        <v>118</v>
      </c>
      <c r="H116" s="32" t="s">
        <v>119</v>
      </c>
      <c r="I116" s="32" t="s">
        <v>120</v>
      </c>
      <c r="J116" s="32" t="s">
        <v>121</v>
      </c>
      <c r="K116" s="30" t="s">
        <v>73</v>
      </c>
      <c r="L116" s="30"/>
      <c r="M116" s="30"/>
      <c r="N116" s="30"/>
      <c r="O116" s="30"/>
      <c r="P116" s="30"/>
      <c r="Q116" s="30"/>
      <c r="R116" s="30"/>
      <c r="S116" s="30"/>
      <c r="T116" s="30"/>
      <c r="U116" s="30"/>
      <c r="V116" s="30"/>
      <c r="W116" s="30"/>
      <c r="Y116" s="30"/>
    </row>
    <row r="117" spans="1:25" ht="18.75">
      <c r="A117" s="29" t="s">
        <v>80</v>
      </c>
      <c r="B117" s="34">
        <v>402</v>
      </c>
      <c r="C117" s="34">
        <v>690</v>
      </c>
      <c r="D117" s="34">
        <v>347</v>
      </c>
      <c r="E117" s="34">
        <v>215</v>
      </c>
      <c r="F117" s="34">
        <v>204</v>
      </c>
      <c r="G117" s="34">
        <v>906</v>
      </c>
      <c r="H117" s="34">
        <v>332</v>
      </c>
      <c r="I117" s="34">
        <v>278</v>
      </c>
      <c r="J117" s="34">
        <v>343</v>
      </c>
      <c r="K117" s="34">
        <v>283</v>
      </c>
    </row>
    <row r="118" spans="1:25" ht="37.5">
      <c r="A118" s="29" t="s">
        <v>81</v>
      </c>
      <c r="B118" s="34">
        <v>44991</v>
      </c>
      <c r="C118" s="34">
        <v>46561</v>
      </c>
      <c r="D118" s="34">
        <v>41560</v>
      </c>
      <c r="E118" s="34">
        <v>31984</v>
      </c>
      <c r="F118" s="34">
        <v>25853</v>
      </c>
      <c r="G118" s="34">
        <v>26774</v>
      </c>
      <c r="H118" s="34">
        <v>19985</v>
      </c>
      <c r="I118" s="34">
        <v>17172</v>
      </c>
      <c r="J118" s="34">
        <v>16943</v>
      </c>
      <c r="K118" s="34">
        <v>11802</v>
      </c>
    </row>
    <row r="119" spans="1:25" ht="24.75" customHeight="1">
      <c r="A119" s="29" t="s">
        <v>82</v>
      </c>
      <c r="B119" s="34">
        <v>58780</v>
      </c>
      <c r="C119" s="34">
        <v>59838</v>
      </c>
      <c r="D119" s="34">
        <v>58520</v>
      </c>
      <c r="E119" s="34">
        <v>58711</v>
      </c>
      <c r="F119" s="34">
        <v>51448</v>
      </c>
      <c r="G119" s="34">
        <v>47192</v>
      </c>
      <c r="H119" s="34">
        <v>42932</v>
      </c>
      <c r="I119" s="34">
        <v>33248</v>
      </c>
      <c r="J119" s="34">
        <v>29751</v>
      </c>
      <c r="K119" s="34">
        <v>15395</v>
      </c>
    </row>
    <row r="120" spans="1:25" ht="24.75" customHeight="1">
      <c r="A120" s="29" t="s">
        <v>83</v>
      </c>
      <c r="B120" s="34">
        <v>18462</v>
      </c>
      <c r="C120" s="34">
        <v>20006</v>
      </c>
      <c r="D120" s="34">
        <v>18556</v>
      </c>
      <c r="E120" s="34">
        <v>18883</v>
      </c>
      <c r="F120" s="34">
        <v>16977</v>
      </c>
      <c r="G120" s="34">
        <v>16902</v>
      </c>
      <c r="H120" s="34">
        <v>15078</v>
      </c>
      <c r="I120" s="34">
        <v>13559</v>
      </c>
      <c r="J120" s="34">
        <v>12956</v>
      </c>
      <c r="K120" s="34">
        <v>9531</v>
      </c>
    </row>
    <row r="121" spans="1:25" ht="18.75">
      <c r="A121" s="29" t="s">
        <v>84</v>
      </c>
      <c r="B121" s="34">
        <v>4596</v>
      </c>
      <c r="C121" s="34">
        <v>4485</v>
      </c>
      <c r="D121" s="34">
        <v>6394</v>
      </c>
      <c r="E121" s="34">
        <v>6804</v>
      </c>
      <c r="F121" s="34">
        <v>10463</v>
      </c>
      <c r="G121" s="34">
        <v>9246</v>
      </c>
      <c r="H121" s="34">
        <v>10637</v>
      </c>
      <c r="I121" s="34">
        <v>10195</v>
      </c>
      <c r="J121" s="34">
        <v>10030</v>
      </c>
      <c r="K121" s="34">
        <v>8346</v>
      </c>
    </row>
    <row r="122" spans="1:25" ht="18.75">
      <c r="A122" s="29" t="s">
        <v>85</v>
      </c>
      <c r="B122" s="34">
        <v>10</v>
      </c>
      <c r="C122" s="34">
        <v>34</v>
      </c>
      <c r="D122" s="34">
        <v>35</v>
      </c>
      <c r="E122" s="34">
        <v>96</v>
      </c>
      <c r="F122" s="34">
        <v>57</v>
      </c>
      <c r="G122" s="34">
        <v>288</v>
      </c>
      <c r="H122" s="34">
        <v>183</v>
      </c>
      <c r="I122" s="34">
        <v>434</v>
      </c>
      <c r="J122" s="34">
        <v>270</v>
      </c>
      <c r="K122" s="34">
        <v>290</v>
      </c>
    </row>
    <row r="123" spans="1:25" ht="18.75">
      <c r="A123" s="29" t="s">
        <v>86</v>
      </c>
      <c r="B123" s="34">
        <v>221</v>
      </c>
      <c r="C123" s="34">
        <v>453</v>
      </c>
      <c r="D123" s="34">
        <v>625</v>
      </c>
      <c r="E123" s="34">
        <v>813</v>
      </c>
      <c r="F123" s="34">
        <v>872</v>
      </c>
      <c r="G123" s="34">
        <v>1669</v>
      </c>
      <c r="H123" s="34">
        <v>1841</v>
      </c>
      <c r="I123" s="34">
        <v>2042</v>
      </c>
      <c r="J123" s="34">
        <v>3003</v>
      </c>
      <c r="K123" s="34">
        <v>2982</v>
      </c>
    </row>
    <row r="124" spans="1:25" ht="18.75">
      <c r="A124" s="29" t="s">
        <v>87</v>
      </c>
      <c r="B124" s="34">
        <v>2783</v>
      </c>
      <c r="C124" s="34">
        <v>5167</v>
      </c>
      <c r="D124" s="34">
        <v>5409</v>
      </c>
      <c r="E124" s="34">
        <v>9114</v>
      </c>
      <c r="F124" s="34">
        <v>11050</v>
      </c>
      <c r="G124" s="34">
        <v>15681</v>
      </c>
      <c r="H124" s="34">
        <v>14990</v>
      </c>
      <c r="I124" s="34">
        <v>18738</v>
      </c>
      <c r="J124" s="34">
        <v>16475</v>
      </c>
      <c r="K124" s="34">
        <v>18055</v>
      </c>
    </row>
    <row r="125" spans="1:25" ht="18.75">
      <c r="A125" s="29" t="s">
        <v>88</v>
      </c>
      <c r="B125" s="34">
        <v>6122</v>
      </c>
      <c r="C125" s="34">
        <v>5109</v>
      </c>
      <c r="D125" s="34">
        <v>6881</v>
      </c>
      <c r="E125" s="34">
        <v>7438</v>
      </c>
      <c r="F125" s="34">
        <v>7978</v>
      </c>
      <c r="G125" s="34">
        <v>7766</v>
      </c>
      <c r="H125" s="34">
        <v>9227</v>
      </c>
      <c r="I125" s="34">
        <v>8096</v>
      </c>
      <c r="J125" s="34">
        <v>9193</v>
      </c>
      <c r="K125" s="34">
        <v>6256</v>
      </c>
    </row>
    <row r="126" spans="1:25" ht="18.75">
      <c r="A126" s="29" t="s">
        <v>89</v>
      </c>
      <c r="B126" s="34">
        <v>2018</v>
      </c>
      <c r="C126" s="34">
        <v>3303</v>
      </c>
      <c r="D126" s="34">
        <v>3686</v>
      </c>
      <c r="E126" s="34">
        <v>5594</v>
      </c>
      <c r="F126" s="34">
        <v>9895</v>
      </c>
      <c r="G126" s="34">
        <v>11254</v>
      </c>
      <c r="H126" s="34">
        <v>13421</v>
      </c>
      <c r="I126" s="34">
        <v>15470</v>
      </c>
      <c r="J126" s="34">
        <v>16614</v>
      </c>
      <c r="K126" s="34">
        <v>21390</v>
      </c>
    </row>
    <row r="127" spans="1:25" ht="24" customHeight="1">
      <c r="A127" s="29" t="s">
        <v>90</v>
      </c>
      <c r="B127" s="34">
        <v>916</v>
      </c>
      <c r="C127" s="34">
        <v>1885</v>
      </c>
      <c r="D127" s="34">
        <v>2569</v>
      </c>
      <c r="E127" s="34">
        <v>5218</v>
      </c>
      <c r="F127" s="34">
        <v>8933</v>
      </c>
      <c r="G127" s="34">
        <v>10436</v>
      </c>
      <c r="H127" s="34">
        <v>12852</v>
      </c>
      <c r="I127" s="34">
        <v>13582</v>
      </c>
      <c r="J127" s="34">
        <v>14593</v>
      </c>
      <c r="K127" s="34">
        <v>18250</v>
      </c>
    </row>
    <row r="128" spans="1:25" ht="18.75">
      <c r="A128" s="29" t="s">
        <v>91</v>
      </c>
      <c r="B128" s="34">
        <v>262</v>
      </c>
      <c r="C128" s="34">
        <v>835</v>
      </c>
      <c r="D128" s="34">
        <v>1232</v>
      </c>
      <c r="E128" s="34">
        <v>3425</v>
      </c>
      <c r="F128" s="34">
        <v>7070</v>
      </c>
      <c r="G128" s="34">
        <v>8930</v>
      </c>
      <c r="H128" s="34">
        <v>12941</v>
      </c>
      <c r="I128" s="34">
        <v>14929</v>
      </c>
      <c r="J128" s="34">
        <v>16210</v>
      </c>
      <c r="K128" s="34">
        <v>21177</v>
      </c>
    </row>
    <row r="131" spans="1:25" ht="21">
      <c r="A131" s="6" t="s">
        <v>122</v>
      </c>
    </row>
    <row r="132" spans="1:25">
      <c r="A132" s="8" t="s">
        <v>92</v>
      </c>
    </row>
    <row r="133" spans="1:25" ht="18.75">
      <c r="A133" s="26" t="s">
        <v>213</v>
      </c>
    </row>
    <row r="134" spans="1:25" s="12" customFormat="1" ht="16.5">
      <c r="A134" s="30" t="s">
        <v>79</v>
      </c>
      <c r="B134" s="30" t="s">
        <v>123</v>
      </c>
      <c r="C134" s="32" t="s">
        <v>114</v>
      </c>
      <c r="D134" s="32" t="s">
        <v>115</v>
      </c>
      <c r="E134" s="32" t="s">
        <v>116</v>
      </c>
      <c r="F134" s="32" t="s">
        <v>117</v>
      </c>
      <c r="G134" s="32" t="s">
        <v>118</v>
      </c>
      <c r="H134" s="32" t="s">
        <v>119</v>
      </c>
      <c r="I134" s="32" t="s">
        <v>120</v>
      </c>
      <c r="J134" s="32" t="s">
        <v>121</v>
      </c>
      <c r="K134" s="30" t="s">
        <v>124</v>
      </c>
      <c r="L134" s="30"/>
      <c r="M134" s="30"/>
      <c r="N134" s="30"/>
      <c r="O134" s="30"/>
      <c r="P134" s="30"/>
      <c r="Q134" s="30"/>
      <c r="R134" s="30"/>
      <c r="S134" s="30"/>
      <c r="T134" s="30"/>
      <c r="U134" s="30"/>
      <c r="V134" s="30"/>
      <c r="W134" s="30"/>
      <c r="Y134" s="30"/>
    </row>
    <row r="135" spans="1:25" ht="18.75">
      <c r="A135" s="29" t="s">
        <v>80</v>
      </c>
      <c r="B135" s="34">
        <v>482</v>
      </c>
      <c r="C135" s="34">
        <v>486</v>
      </c>
      <c r="D135" s="34">
        <v>269</v>
      </c>
      <c r="E135" s="34">
        <v>199</v>
      </c>
      <c r="F135" s="34">
        <v>313</v>
      </c>
      <c r="G135" s="34">
        <v>110</v>
      </c>
      <c r="H135" s="34">
        <v>97</v>
      </c>
      <c r="I135" s="34">
        <v>121</v>
      </c>
      <c r="J135" s="34">
        <v>296</v>
      </c>
      <c r="K135" s="34">
        <v>153</v>
      </c>
    </row>
    <row r="136" spans="1:25" ht="37.5">
      <c r="A136" s="29" t="s">
        <v>81</v>
      </c>
      <c r="B136" s="34">
        <v>3237</v>
      </c>
      <c r="C136" s="34">
        <v>3415</v>
      </c>
      <c r="D136" s="34">
        <v>1989</v>
      </c>
      <c r="E136" s="34">
        <v>1936</v>
      </c>
      <c r="F136" s="34">
        <v>2898</v>
      </c>
      <c r="G136" s="34">
        <v>1921</v>
      </c>
      <c r="H136" s="34">
        <v>1949</v>
      </c>
      <c r="I136" s="34">
        <v>1689</v>
      </c>
      <c r="J136" s="34">
        <v>2070</v>
      </c>
      <c r="K136" s="34">
        <v>3941</v>
      </c>
    </row>
    <row r="137" spans="1:25" ht="24.75" customHeight="1">
      <c r="A137" s="29" t="s">
        <v>82</v>
      </c>
      <c r="B137" s="34">
        <v>16386</v>
      </c>
      <c r="C137" s="34">
        <v>14328</v>
      </c>
      <c r="D137" s="34">
        <v>11904</v>
      </c>
      <c r="E137" s="34">
        <v>11921</v>
      </c>
      <c r="F137" s="34">
        <v>12550</v>
      </c>
      <c r="G137" s="34">
        <v>11348</v>
      </c>
      <c r="H137" s="34">
        <v>10103</v>
      </c>
      <c r="I137" s="34">
        <v>9092</v>
      </c>
      <c r="J137" s="34">
        <v>7032</v>
      </c>
      <c r="K137" s="34">
        <v>9683</v>
      </c>
    </row>
    <row r="138" spans="1:25" ht="24.75" customHeight="1">
      <c r="A138" s="29" t="s">
        <v>83</v>
      </c>
      <c r="B138" s="34">
        <v>9118</v>
      </c>
      <c r="C138" s="34">
        <v>13509</v>
      </c>
      <c r="D138" s="34">
        <v>14010</v>
      </c>
      <c r="E138" s="34">
        <v>17303</v>
      </c>
      <c r="F138" s="34">
        <v>18192</v>
      </c>
      <c r="G138" s="34">
        <v>19294</v>
      </c>
      <c r="H138" s="34">
        <v>21102</v>
      </c>
      <c r="I138" s="34">
        <v>19724</v>
      </c>
      <c r="J138" s="34">
        <v>20340</v>
      </c>
      <c r="K138" s="34">
        <v>25540</v>
      </c>
    </row>
    <row r="139" spans="1:25" ht="18.75">
      <c r="A139" s="29" t="s">
        <v>84</v>
      </c>
      <c r="B139" s="34"/>
      <c r="C139" s="34"/>
      <c r="D139" s="34"/>
      <c r="E139" s="34"/>
      <c r="F139" s="34"/>
      <c r="G139" s="34"/>
      <c r="H139" s="34"/>
      <c r="I139" s="34"/>
      <c r="J139" s="34"/>
      <c r="K139" s="34"/>
    </row>
    <row r="140" spans="1:25" ht="18.75">
      <c r="A140" s="29" t="s">
        <v>85</v>
      </c>
      <c r="B140" s="34">
        <v>18202</v>
      </c>
      <c r="C140" s="34">
        <v>18822</v>
      </c>
      <c r="D140" s="34">
        <v>14006</v>
      </c>
      <c r="E140" s="34">
        <v>12848</v>
      </c>
      <c r="F140" s="34">
        <v>20228</v>
      </c>
      <c r="G140" s="34">
        <v>13554</v>
      </c>
      <c r="H140" s="34">
        <v>14401</v>
      </c>
      <c r="I140" s="34">
        <v>9397</v>
      </c>
      <c r="J140" s="34">
        <v>8883</v>
      </c>
      <c r="K140" s="34">
        <v>2980</v>
      </c>
    </row>
    <row r="141" spans="1:25" ht="18.75">
      <c r="A141" s="29" t="s">
        <v>86</v>
      </c>
      <c r="B141" s="34">
        <v>53210</v>
      </c>
      <c r="C141" s="34">
        <v>62111</v>
      </c>
      <c r="D141" s="34">
        <v>76766</v>
      </c>
      <c r="E141" s="34">
        <v>77150</v>
      </c>
      <c r="F141" s="34">
        <v>66214</v>
      </c>
      <c r="G141" s="34">
        <v>73590</v>
      </c>
      <c r="H141" s="34">
        <v>75135</v>
      </c>
      <c r="I141" s="34">
        <v>71868</v>
      </c>
      <c r="J141" s="34">
        <v>69368</v>
      </c>
      <c r="K141" s="34">
        <v>75525</v>
      </c>
    </row>
    <row r="142" spans="1:25" ht="18.75">
      <c r="A142" s="29" t="s">
        <v>87</v>
      </c>
      <c r="B142" s="34"/>
      <c r="C142" s="34"/>
      <c r="D142" s="34"/>
      <c r="E142" s="34"/>
      <c r="F142" s="34"/>
      <c r="G142" s="34"/>
      <c r="H142" s="34"/>
      <c r="I142" s="34"/>
      <c r="J142" s="34"/>
      <c r="K142" s="34"/>
    </row>
    <row r="143" spans="1:25" ht="18.75">
      <c r="A143" s="29" t="s">
        <v>88</v>
      </c>
      <c r="B143" s="34">
        <v>15301</v>
      </c>
      <c r="C143" s="34">
        <v>18065</v>
      </c>
      <c r="D143" s="34">
        <v>21611</v>
      </c>
      <c r="E143" s="34">
        <v>19098</v>
      </c>
      <c r="F143" s="34">
        <v>21512</v>
      </c>
      <c r="G143" s="34">
        <v>19073</v>
      </c>
      <c r="H143" s="34">
        <v>16411</v>
      </c>
      <c r="I143" s="34">
        <v>17161</v>
      </c>
      <c r="J143" s="34">
        <v>19939</v>
      </c>
      <c r="K143" s="34">
        <v>17482</v>
      </c>
    </row>
    <row r="144" spans="1:25" ht="18.75">
      <c r="A144" s="29" t="s">
        <v>89</v>
      </c>
      <c r="B144" s="34">
        <v>24876</v>
      </c>
      <c r="C144" s="34">
        <v>14573</v>
      </c>
      <c r="D144" s="34">
        <v>10724</v>
      </c>
      <c r="E144" s="34">
        <v>6826</v>
      </c>
      <c r="F144" s="34">
        <v>8704</v>
      </c>
      <c r="G144" s="34">
        <v>6999</v>
      </c>
      <c r="H144" s="34">
        <v>7054</v>
      </c>
      <c r="I144" s="34">
        <v>10087</v>
      </c>
      <c r="J144" s="34">
        <v>7363</v>
      </c>
      <c r="K144" s="34">
        <v>7168</v>
      </c>
    </row>
    <row r="145" spans="1:25" ht="24" customHeight="1">
      <c r="A145" s="29" t="s">
        <v>90</v>
      </c>
      <c r="B145" s="34">
        <v>9489</v>
      </c>
      <c r="C145" s="34">
        <v>4271</v>
      </c>
      <c r="D145" s="34">
        <v>1939</v>
      </c>
      <c r="E145" s="34">
        <v>914</v>
      </c>
      <c r="F145" s="34">
        <v>1133</v>
      </c>
      <c r="G145" s="34">
        <v>922</v>
      </c>
      <c r="H145" s="34">
        <v>820</v>
      </c>
      <c r="I145" s="34">
        <v>1192</v>
      </c>
      <c r="J145" s="34">
        <v>1133</v>
      </c>
      <c r="K145" s="34">
        <v>667</v>
      </c>
    </row>
    <row r="146" spans="1:25" ht="18.75">
      <c r="A146" s="29" t="s">
        <v>91</v>
      </c>
      <c r="B146" s="34">
        <v>3510</v>
      </c>
      <c r="C146" s="34">
        <v>923</v>
      </c>
      <c r="D146" s="34">
        <v>300</v>
      </c>
      <c r="E146" s="34">
        <v>130</v>
      </c>
      <c r="F146" s="34">
        <v>129</v>
      </c>
      <c r="G146" s="34">
        <v>89</v>
      </c>
      <c r="H146" s="34">
        <v>65</v>
      </c>
      <c r="I146" s="34">
        <v>102</v>
      </c>
      <c r="J146" s="34">
        <v>74</v>
      </c>
      <c r="K146" s="34">
        <v>45</v>
      </c>
    </row>
    <row r="147" spans="1:25" ht="16.5">
      <c r="A147" s="28"/>
      <c r="B147" s="28"/>
      <c r="C147" s="28"/>
      <c r="D147" s="28"/>
      <c r="E147" s="28"/>
      <c r="F147" s="28"/>
    </row>
    <row r="148" spans="1:25" ht="18.75">
      <c r="A148" s="26" t="s">
        <v>214</v>
      </c>
    </row>
    <row r="149" spans="1:25" s="12" customFormat="1" ht="16.5">
      <c r="A149" s="30" t="s">
        <v>79</v>
      </c>
      <c r="B149" s="30" t="s">
        <v>123</v>
      </c>
      <c r="C149" s="32" t="s">
        <v>114</v>
      </c>
      <c r="D149" s="32" t="s">
        <v>115</v>
      </c>
      <c r="E149" s="32" t="s">
        <v>116</v>
      </c>
      <c r="F149" s="32" t="s">
        <v>117</v>
      </c>
      <c r="G149" s="32" t="s">
        <v>118</v>
      </c>
      <c r="H149" s="32" t="s">
        <v>119</v>
      </c>
      <c r="I149" s="32" t="s">
        <v>120</v>
      </c>
      <c r="J149" s="32" t="s">
        <v>121</v>
      </c>
      <c r="K149" s="30" t="s">
        <v>124</v>
      </c>
      <c r="L149" s="30"/>
      <c r="M149" s="30"/>
      <c r="N149" s="30"/>
      <c r="O149" s="30"/>
      <c r="P149" s="30"/>
      <c r="Q149" s="30"/>
      <c r="R149" s="30"/>
      <c r="S149" s="30"/>
      <c r="T149" s="30"/>
      <c r="U149" s="30"/>
      <c r="V149" s="30"/>
      <c r="W149" s="30"/>
      <c r="Y149" s="30"/>
    </row>
    <row r="150" spans="1:25" ht="18.75">
      <c r="A150" s="29" t="s">
        <v>80</v>
      </c>
      <c r="B150" s="34">
        <v>208</v>
      </c>
      <c r="C150" s="34">
        <v>292</v>
      </c>
      <c r="D150" s="34">
        <v>153</v>
      </c>
      <c r="E150" s="34">
        <v>263</v>
      </c>
      <c r="F150" s="34">
        <v>419</v>
      </c>
      <c r="G150" s="34">
        <v>118</v>
      </c>
      <c r="H150" s="34">
        <v>155</v>
      </c>
      <c r="I150" s="34">
        <v>89</v>
      </c>
      <c r="J150" s="34">
        <v>380</v>
      </c>
      <c r="K150" s="34">
        <v>518</v>
      </c>
    </row>
    <row r="151" spans="1:25" ht="37.5">
      <c r="A151" s="29" t="s">
        <v>81</v>
      </c>
      <c r="B151" s="34">
        <v>2558</v>
      </c>
      <c r="C151" s="34">
        <v>2669</v>
      </c>
      <c r="D151" s="34">
        <v>1679</v>
      </c>
      <c r="E151" s="34">
        <v>2403</v>
      </c>
      <c r="F151" s="34">
        <v>4245</v>
      </c>
      <c r="G151" s="34">
        <v>3299</v>
      </c>
      <c r="H151" s="34">
        <v>2929</v>
      </c>
      <c r="I151" s="34">
        <v>3169</v>
      </c>
      <c r="J151" s="34">
        <v>3602</v>
      </c>
      <c r="K151" s="34">
        <v>6444</v>
      </c>
    </row>
    <row r="152" spans="1:25" ht="24.75" customHeight="1">
      <c r="A152" s="29" t="s">
        <v>82</v>
      </c>
      <c r="B152" s="34">
        <v>15584</v>
      </c>
      <c r="C152" s="34">
        <v>20948</v>
      </c>
      <c r="D152" s="34">
        <v>23401</v>
      </c>
      <c r="E152" s="34">
        <v>27064</v>
      </c>
      <c r="F152" s="34">
        <v>29314</v>
      </c>
      <c r="G152" s="34">
        <v>28385</v>
      </c>
      <c r="H152" s="34">
        <v>29002</v>
      </c>
      <c r="I152" s="34">
        <v>26887</v>
      </c>
      <c r="J152" s="34">
        <v>26032</v>
      </c>
      <c r="K152" s="34">
        <v>31542</v>
      </c>
    </row>
    <row r="153" spans="1:25" ht="24.75" customHeight="1">
      <c r="A153" s="29" t="s">
        <v>83</v>
      </c>
      <c r="B153" s="34">
        <v>31046</v>
      </c>
      <c r="C153" s="34">
        <v>42063</v>
      </c>
      <c r="D153" s="34">
        <v>53160</v>
      </c>
      <c r="E153" s="34">
        <v>56173</v>
      </c>
      <c r="F153" s="34">
        <v>51236</v>
      </c>
      <c r="G153" s="34">
        <v>55353</v>
      </c>
      <c r="H153" s="34">
        <v>57666</v>
      </c>
      <c r="I153" s="34">
        <v>48064</v>
      </c>
      <c r="J153" s="34">
        <v>54043</v>
      </c>
      <c r="K153" s="34">
        <v>53075</v>
      </c>
    </row>
    <row r="154" spans="1:25" ht="18.75">
      <c r="A154" s="29" t="s">
        <v>84</v>
      </c>
      <c r="B154" s="34">
        <v>1891</v>
      </c>
      <c r="C154" s="34">
        <v>1430</v>
      </c>
      <c r="D154" s="34">
        <v>1058</v>
      </c>
      <c r="E154" s="34">
        <v>772</v>
      </c>
      <c r="F154" s="34">
        <v>898</v>
      </c>
      <c r="G154" s="34">
        <v>587</v>
      </c>
      <c r="H154" s="34">
        <v>750</v>
      </c>
      <c r="I154" s="34">
        <v>346</v>
      </c>
      <c r="J154" s="34">
        <v>158</v>
      </c>
      <c r="K154" s="34">
        <v>58</v>
      </c>
    </row>
    <row r="155" spans="1:25" ht="18.75">
      <c r="A155" s="29" t="s">
        <v>85</v>
      </c>
      <c r="B155" s="34">
        <v>17774</v>
      </c>
      <c r="C155" s="34">
        <v>21421</v>
      </c>
      <c r="D155" s="34">
        <v>23182</v>
      </c>
      <c r="E155" s="34">
        <v>22871</v>
      </c>
      <c r="F155" s="34">
        <v>22864</v>
      </c>
      <c r="G155" s="34">
        <v>20301</v>
      </c>
      <c r="H155" s="34">
        <v>17272</v>
      </c>
      <c r="I155" s="34">
        <v>19122</v>
      </c>
      <c r="J155" s="34">
        <v>14984</v>
      </c>
      <c r="K155" s="34">
        <v>17650</v>
      </c>
    </row>
    <row r="156" spans="1:25" ht="18.75">
      <c r="A156" s="29" t="s">
        <v>86</v>
      </c>
      <c r="B156" s="34"/>
      <c r="C156" s="34"/>
      <c r="D156" s="34"/>
      <c r="E156" s="34"/>
      <c r="F156" s="34"/>
      <c r="G156" s="34"/>
      <c r="H156" s="34"/>
      <c r="I156" s="34"/>
      <c r="J156" s="34"/>
      <c r="K156" s="34"/>
    </row>
    <row r="157" spans="1:25" ht="18.75">
      <c r="A157" s="29" t="s">
        <v>87</v>
      </c>
      <c r="B157" s="34">
        <v>5502</v>
      </c>
      <c r="C157" s="34">
        <v>6672</v>
      </c>
      <c r="D157" s="34">
        <v>7629</v>
      </c>
      <c r="E157" s="34">
        <v>5847</v>
      </c>
      <c r="F157" s="34">
        <v>7203</v>
      </c>
      <c r="G157" s="34">
        <v>6068</v>
      </c>
      <c r="H157" s="34">
        <v>6134</v>
      </c>
      <c r="I157" s="34">
        <v>7855</v>
      </c>
      <c r="J157" s="34">
        <v>8748</v>
      </c>
      <c r="K157" s="34">
        <v>7629</v>
      </c>
    </row>
    <row r="158" spans="1:25" ht="18.75">
      <c r="A158" s="29" t="s">
        <v>88</v>
      </c>
      <c r="B158" s="34">
        <v>23037</v>
      </c>
      <c r="C158" s="34">
        <v>18553</v>
      </c>
      <c r="D158" s="34">
        <v>18831</v>
      </c>
      <c r="E158" s="34">
        <v>16441</v>
      </c>
      <c r="F158" s="34">
        <v>17508</v>
      </c>
      <c r="G158" s="34">
        <v>15913</v>
      </c>
      <c r="H158" s="34">
        <v>15347</v>
      </c>
      <c r="I158" s="34">
        <v>15640</v>
      </c>
      <c r="J158" s="34">
        <v>13282</v>
      </c>
      <c r="K158" s="34">
        <v>14317</v>
      </c>
    </row>
    <row r="159" spans="1:25" ht="18.75">
      <c r="A159" s="29" t="s">
        <v>89</v>
      </c>
      <c r="B159" s="34">
        <v>13454</v>
      </c>
      <c r="C159" s="34">
        <v>11004</v>
      </c>
      <c r="D159" s="34">
        <v>8748</v>
      </c>
      <c r="E159" s="34">
        <v>7130</v>
      </c>
      <c r="F159" s="34">
        <v>7087</v>
      </c>
      <c r="G159" s="34">
        <v>6901</v>
      </c>
      <c r="H159" s="34">
        <v>7048</v>
      </c>
      <c r="I159" s="34">
        <v>6077</v>
      </c>
      <c r="J159" s="34">
        <v>5274</v>
      </c>
      <c r="K159" s="34">
        <v>3811</v>
      </c>
    </row>
    <row r="160" spans="1:25" ht="24" customHeight="1">
      <c r="A160" s="29" t="s">
        <v>90</v>
      </c>
      <c r="B160" s="34">
        <v>31376</v>
      </c>
      <c r="C160" s="34">
        <v>20519</v>
      </c>
      <c r="D160" s="34">
        <v>13542</v>
      </c>
      <c r="E160" s="34">
        <v>8460</v>
      </c>
      <c r="F160" s="34">
        <v>9865</v>
      </c>
      <c r="G160" s="34">
        <v>8863</v>
      </c>
      <c r="H160" s="34">
        <v>9912</v>
      </c>
      <c r="I160" s="34">
        <v>11897</v>
      </c>
      <c r="J160" s="34">
        <v>9155</v>
      </c>
      <c r="K160" s="34">
        <v>7690</v>
      </c>
    </row>
    <row r="161" spans="1:25" ht="18.75">
      <c r="A161" s="29" t="s">
        <v>91</v>
      </c>
      <c r="B161" s="34">
        <v>11381</v>
      </c>
      <c r="C161" s="34">
        <v>4932</v>
      </c>
      <c r="D161" s="34">
        <v>2135</v>
      </c>
      <c r="E161" s="34">
        <v>901</v>
      </c>
      <c r="F161" s="34">
        <v>1234</v>
      </c>
      <c r="G161" s="34">
        <v>1112</v>
      </c>
      <c r="H161" s="34">
        <v>922</v>
      </c>
      <c r="I161" s="34">
        <v>1287</v>
      </c>
      <c r="J161" s="34">
        <v>840</v>
      </c>
      <c r="K161" s="34">
        <v>450</v>
      </c>
    </row>
    <row r="163" spans="1:25" ht="18.75">
      <c r="A163" s="26" t="s">
        <v>215</v>
      </c>
    </row>
    <row r="164" spans="1:25" s="12" customFormat="1" ht="16.5">
      <c r="A164" s="30" t="s">
        <v>79</v>
      </c>
      <c r="B164" s="30" t="s">
        <v>123</v>
      </c>
      <c r="C164" s="32" t="s">
        <v>114</v>
      </c>
      <c r="D164" s="32" t="s">
        <v>115</v>
      </c>
      <c r="E164" s="32" t="s">
        <v>116</v>
      </c>
      <c r="F164" s="32" t="s">
        <v>117</v>
      </c>
      <c r="G164" s="32" t="s">
        <v>118</v>
      </c>
      <c r="H164" s="32" t="s">
        <v>119</v>
      </c>
      <c r="I164" s="32" t="s">
        <v>120</v>
      </c>
      <c r="J164" s="32" t="s">
        <v>121</v>
      </c>
      <c r="K164" s="30" t="s">
        <v>124</v>
      </c>
      <c r="L164" s="30"/>
      <c r="M164" s="30"/>
      <c r="N164" s="30"/>
      <c r="O164" s="30"/>
      <c r="P164" s="30"/>
      <c r="Q164" s="30"/>
      <c r="R164" s="30"/>
      <c r="S164" s="30"/>
      <c r="T164" s="30"/>
      <c r="U164" s="30"/>
      <c r="V164" s="30"/>
      <c r="W164" s="30"/>
      <c r="Y164" s="30"/>
    </row>
    <row r="165" spans="1:25" ht="18.75">
      <c r="A165" s="29" t="s">
        <v>80</v>
      </c>
      <c r="B165" s="34">
        <v>169</v>
      </c>
      <c r="C165" s="34">
        <v>229</v>
      </c>
      <c r="D165" s="34">
        <v>133</v>
      </c>
      <c r="E165" s="34">
        <v>230</v>
      </c>
      <c r="F165" s="34">
        <v>357</v>
      </c>
      <c r="G165" s="34">
        <v>120</v>
      </c>
      <c r="H165" s="34">
        <v>182</v>
      </c>
      <c r="I165" s="34">
        <v>88</v>
      </c>
      <c r="J165" s="34">
        <v>425</v>
      </c>
      <c r="K165" s="34">
        <v>560</v>
      </c>
    </row>
    <row r="166" spans="1:25" ht="37.5">
      <c r="A166" s="29" t="s">
        <v>81</v>
      </c>
      <c r="B166" s="34">
        <v>7357</v>
      </c>
      <c r="C166" s="34">
        <v>9779</v>
      </c>
      <c r="D166" s="34">
        <v>12035</v>
      </c>
      <c r="E166" s="34">
        <v>14403</v>
      </c>
      <c r="F166" s="34">
        <v>13762</v>
      </c>
      <c r="G166" s="34">
        <v>16213</v>
      </c>
      <c r="H166" s="34">
        <v>17262</v>
      </c>
      <c r="I166" s="34">
        <v>14997</v>
      </c>
      <c r="J166" s="34">
        <v>16957</v>
      </c>
      <c r="K166" s="34">
        <v>15970</v>
      </c>
    </row>
    <row r="167" spans="1:25" ht="24.75" customHeight="1">
      <c r="A167" s="29" t="s">
        <v>82</v>
      </c>
      <c r="B167" s="34">
        <v>22914</v>
      </c>
      <c r="C167" s="34">
        <v>33101</v>
      </c>
      <c r="D167" s="34">
        <v>39812</v>
      </c>
      <c r="E167" s="34">
        <v>44734</v>
      </c>
      <c r="F167" s="34">
        <v>42722</v>
      </c>
      <c r="G167" s="34">
        <v>42903</v>
      </c>
      <c r="H167" s="34">
        <v>44634</v>
      </c>
      <c r="I167" s="34">
        <v>37568</v>
      </c>
      <c r="J167" s="34">
        <v>43596</v>
      </c>
      <c r="K167" s="34">
        <v>47608</v>
      </c>
    </row>
    <row r="168" spans="1:25" ht="24.75" customHeight="1">
      <c r="A168" s="29" t="s">
        <v>83</v>
      </c>
      <c r="B168" s="34">
        <v>18243</v>
      </c>
      <c r="C168" s="34">
        <v>23371</v>
      </c>
      <c r="D168" s="34">
        <v>27127</v>
      </c>
      <c r="E168" s="34">
        <v>27468</v>
      </c>
      <c r="F168" s="34">
        <v>29090</v>
      </c>
      <c r="G168" s="34">
        <v>28233</v>
      </c>
      <c r="H168" s="34">
        <v>25073</v>
      </c>
      <c r="I168" s="34">
        <v>21598</v>
      </c>
      <c r="J168" s="34">
        <v>21219</v>
      </c>
      <c r="K168" s="34">
        <v>23848</v>
      </c>
    </row>
    <row r="169" spans="1:25" ht="18.75">
      <c r="A169" s="29" t="s">
        <v>84</v>
      </c>
      <c r="B169" s="34"/>
      <c r="C169" s="34"/>
      <c r="D169" s="34"/>
      <c r="E169" s="34"/>
      <c r="F169" s="34"/>
      <c r="G169" s="34"/>
      <c r="H169" s="34"/>
      <c r="I169" s="34"/>
      <c r="J169" s="34"/>
      <c r="K169" s="34"/>
    </row>
    <row r="170" spans="1:25" ht="18.75">
      <c r="A170" s="29" t="s">
        <v>85</v>
      </c>
      <c r="B170" s="34">
        <v>11471</v>
      </c>
      <c r="C170" s="34">
        <v>13035</v>
      </c>
      <c r="D170" s="34">
        <v>13880</v>
      </c>
      <c r="E170" s="34">
        <v>13725</v>
      </c>
      <c r="F170" s="34">
        <v>14008</v>
      </c>
      <c r="G170" s="34">
        <v>12131</v>
      </c>
      <c r="H170" s="34">
        <v>12451</v>
      </c>
      <c r="I170" s="34">
        <v>15196</v>
      </c>
      <c r="J170" s="34">
        <v>10105</v>
      </c>
      <c r="K170" s="34">
        <v>14082</v>
      </c>
    </row>
    <row r="171" spans="1:25" ht="18.75">
      <c r="A171" s="29" t="s">
        <v>86</v>
      </c>
      <c r="B171" s="34">
        <v>5875</v>
      </c>
      <c r="C171" s="34">
        <v>7754</v>
      </c>
      <c r="D171" s="34">
        <v>9183</v>
      </c>
      <c r="E171" s="34">
        <v>7405</v>
      </c>
      <c r="F171" s="34">
        <v>8494</v>
      </c>
      <c r="G171" s="34">
        <v>7446</v>
      </c>
      <c r="H171" s="34">
        <v>7774</v>
      </c>
      <c r="I171" s="34">
        <v>9254</v>
      </c>
      <c r="J171" s="34">
        <v>10424</v>
      </c>
      <c r="K171" s="34">
        <v>8856</v>
      </c>
    </row>
    <row r="172" spans="1:25" ht="18.75">
      <c r="A172" s="29" t="s">
        <v>87</v>
      </c>
      <c r="B172" s="34">
        <v>15726</v>
      </c>
      <c r="C172" s="34">
        <v>12661</v>
      </c>
      <c r="D172" s="34">
        <v>12406</v>
      </c>
      <c r="E172" s="34">
        <v>11363</v>
      </c>
      <c r="F172" s="34">
        <v>11884</v>
      </c>
      <c r="G172" s="34">
        <v>10514</v>
      </c>
      <c r="H172" s="34">
        <v>9421</v>
      </c>
      <c r="I172" s="34">
        <v>9452</v>
      </c>
      <c r="J172" s="34">
        <v>6498</v>
      </c>
      <c r="K172" s="34">
        <v>8245</v>
      </c>
    </row>
    <row r="173" spans="1:25" ht="18.75">
      <c r="A173" s="29" t="s">
        <v>88</v>
      </c>
      <c r="B173" s="34">
        <v>8838</v>
      </c>
      <c r="C173" s="34">
        <v>8419</v>
      </c>
      <c r="D173" s="34">
        <v>9505</v>
      </c>
      <c r="E173" s="34">
        <v>8109</v>
      </c>
      <c r="F173" s="34">
        <v>9244</v>
      </c>
      <c r="G173" s="34">
        <v>8831</v>
      </c>
      <c r="H173" s="34">
        <v>8687</v>
      </c>
      <c r="I173" s="34">
        <v>8843</v>
      </c>
      <c r="J173" s="34">
        <v>8770</v>
      </c>
      <c r="K173" s="34">
        <v>9362</v>
      </c>
    </row>
    <row r="174" spans="1:25" ht="18.75">
      <c r="A174" s="29" t="s">
        <v>89</v>
      </c>
      <c r="B174" s="34">
        <v>24524</v>
      </c>
      <c r="C174" s="34">
        <v>19773</v>
      </c>
      <c r="D174" s="34">
        <v>15005</v>
      </c>
      <c r="E174" s="34">
        <v>11804</v>
      </c>
      <c r="F174" s="34">
        <v>12101</v>
      </c>
      <c r="G174" s="34">
        <v>11127</v>
      </c>
      <c r="H174" s="34">
        <v>11948</v>
      </c>
      <c r="I174" s="34">
        <v>12829</v>
      </c>
      <c r="J174" s="34">
        <v>10107</v>
      </c>
      <c r="K174" s="34">
        <v>9055</v>
      </c>
    </row>
    <row r="175" spans="1:25" ht="24" customHeight="1">
      <c r="A175" s="29" t="s">
        <v>90</v>
      </c>
      <c r="B175" s="34">
        <v>23297</v>
      </c>
      <c r="C175" s="34">
        <v>14739</v>
      </c>
      <c r="D175" s="34">
        <v>11318</v>
      </c>
      <c r="E175" s="34">
        <v>7680</v>
      </c>
      <c r="F175" s="34">
        <v>8239</v>
      </c>
      <c r="G175" s="34">
        <v>7587</v>
      </c>
      <c r="H175" s="34">
        <v>7941</v>
      </c>
      <c r="I175" s="34">
        <v>8524</v>
      </c>
      <c r="J175" s="34">
        <v>6790</v>
      </c>
      <c r="K175" s="34">
        <v>4598</v>
      </c>
    </row>
    <row r="176" spans="1:25" ht="18.75">
      <c r="A176" s="29" t="s">
        <v>91</v>
      </c>
      <c r="B176" s="34">
        <v>15397</v>
      </c>
      <c r="C176" s="34">
        <v>7642</v>
      </c>
      <c r="D176" s="34">
        <v>3114</v>
      </c>
      <c r="E176" s="34">
        <v>1404</v>
      </c>
      <c r="F176" s="34">
        <v>1972</v>
      </c>
      <c r="G176" s="34">
        <v>1795</v>
      </c>
      <c r="H176" s="34">
        <v>1764</v>
      </c>
      <c r="I176" s="34">
        <v>2084</v>
      </c>
      <c r="J176" s="34">
        <v>1607</v>
      </c>
      <c r="K176" s="34">
        <v>1000</v>
      </c>
    </row>
    <row r="178" spans="1:25" ht="18.75">
      <c r="A178" s="26" t="s">
        <v>216</v>
      </c>
    </row>
    <row r="179" spans="1:25" s="12" customFormat="1" ht="16.5">
      <c r="A179" s="30" t="s">
        <v>79</v>
      </c>
      <c r="B179" s="30" t="s">
        <v>123</v>
      </c>
      <c r="C179" s="32" t="s">
        <v>114</v>
      </c>
      <c r="D179" s="32" t="s">
        <v>115</v>
      </c>
      <c r="E179" s="32" t="s">
        <v>116</v>
      </c>
      <c r="F179" s="32" t="s">
        <v>117</v>
      </c>
      <c r="G179" s="32" t="s">
        <v>118</v>
      </c>
      <c r="H179" s="32" t="s">
        <v>119</v>
      </c>
      <c r="I179" s="32" t="s">
        <v>120</v>
      </c>
      <c r="J179" s="32" t="s">
        <v>121</v>
      </c>
      <c r="K179" s="30" t="s">
        <v>124</v>
      </c>
      <c r="L179" s="30"/>
      <c r="M179" s="30"/>
      <c r="N179" s="30"/>
      <c r="O179" s="30"/>
      <c r="P179" s="30"/>
      <c r="Q179" s="30"/>
      <c r="R179" s="30"/>
      <c r="S179" s="30"/>
      <c r="T179" s="30"/>
      <c r="U179" s="30"/>
      <c r="V179" s="30"/>
      <c r="W179" s="30"/>
      <c r="Y179" s="30"/>
    </row>
    <row r="180" spans="1:25" ht="18.75">
      <c r="A180" s="29" t="s">
        <v>80</v>
      </c>
      <c r="B180" s="34">
        <v>198</v>
      </c>
      <c r="C180" s="34">
        <v>308</v>
      </c>
      <c r="D180" s="34">
        <v>201</v>
      </c>
      <c r="E180" s="34">
        <v>359</v>
      </c>
      <c r="F180" s="34">
        <v>460</v>
      </c>
      <c r="G180" s="34">
        <v>258</v>
      </c>
      <c r="H180" s="34">
        <v>512</v>
      </c>
      <c r="I180" s="34">
        <v>157</v>
      </c>
      <c r="J180" s="34">
        <v>662</v>
      </c>
      <c r="K180" s="34">
        <v>885</v>
      </c>
    </row>
    <row r="181" spans="1:25" ht="37.5">
      <c r="A181" s="29" t="s">
        <v>81</v>
      </c>
      <c r="B181" s="34">
        <v>14098</v>
      </c>
      <c r="C181" s="34">
        <v>21620</v>
      </c>
      <c r="D181" s="34">
        <v>27533</v>
      </c>
      <c r="E181" s="34">
        <v>33857</v>
      </c>
      <c r="F181" s="34">
        <v>31391</v>
      </c>
      <c r="G181" s="34">
        <v>33132</v>
      </c>
      <c r="H181" s="34">
        <v>32735</v>
      </c>
      <c r="I181" s="34">
        <v>28758</v>
      </c>
      <c r="J181" s="34">
        <v>29244</v>
      </c>
      <c r="K181" s="34">
        <v>31257</v>
      </c>
    </row>
    <row r="182" spans="1:25" ht="24.75" customHeight="1">
      <c r="A182" s="29" t="s">
        <v>82</v>
      </c>
      <c r="B182" s="34">
        <v>28918</v>
      </c>
      <c r="C182" s="34">
        <v>38991</v>
      </c>
      <c r="D182" s="34">
        <v>46538</v>
      </c>
      <c r="E182" s="34">
        <v>47971</v>
      </c>
      <c r="F182" s="34">
        <v>49228</v>
      </c>
      <c r="G182" s="34">
        <v>49749</v>
      </c>
      <c r="H182" s="34">
        <v>49969</v>
      </c>
      <c r="I182" s="34">
        <v>42748</v>
      </c>
      <c r="J182" s="34">
        <v>48840</v>
      </c>
      <c r="K182" s="34">
        <v>52863</v>
      </c>
    </row>
    <row r="183" spans="1:25" ht="24.75" customHeight="1">
      <c r="A183" s="29" t="s">
        <v>83</v>
      </c>
      <c r="B183" s="34">
        <v>10291</v>
      </c>
      <c r="C183" s="34">
        <v>14911</v>
      </c>
      <c r="D183" s="34">
        <v>18608</v>
      </c>
      <c r="E183" s="34">
        <v>16532</v>
      </c>
      <c r="F183" s="34">
        <v>19007</v>
      </c>
      <c r="G183" s="34">
        <v>17207</v>
      </c>
      <c r="H183" s="34">
        <v>16523</v>
      </c>
      <c r="I183" s="34">
        <v>18018</v>
      </c>
      <c r="J183" s="34">
        <v>16950</v>
      </c>
      <c r="K183" s="34">
        <v>12863</v>
      </c>
    </row>
    <row r="184" spans="1:25" ht="18.75">
      <c r="A184" s="29" t="s">
        <v>84</v>
      </c>
      <c r="B184" s="34">
        <v>9013</v>
      </c>
      <c r="C184" s="34">
        <v>8714</v>
      </c>
      <c r="D184" s="34">
        <v>7887</v>
      </c>
      <c r="E184" s="34">
        <v>7843</v>
      </c>
      <c r="F184" s="34">
        <v>7554</v>
      </c>
      <c r="G184" s="34">
        <v>5916</v>
      </c>
      <c r="H184" s="34">
        <v>6619</v>
      </c>
      <c r="I184" s="34">
        <v>8352</v>
      </c>
      <c r="J184" s="34">
        <v>6634</v>
      </c>
      <c r="K184" s="34">
        <v>12664</v>
      </c>
    </row>
    <row r="185" spans="1:25" ht="18.75">
      <c r="A185" s="29" t="s">
        <v>85</v>
      </c>
      <c r="B185" s="34">
        <v>248</v>
      </c>
      <c r="C185" s="34">
        <v>360</v>
      </c>
      <c r="D185" s="34">
        <v>291</v>
      </c>
      <c r="E185" s="34">
        <v>55</v>
      </c>
      <c r="F185" s="34">
        <v>275</v>
      </c>
      <c r="G185" s="34">
        <v>102</v>
      </c>
      <c r="H185" s="34">
        <v>214</v>
      </c>
      <c r="I185" s="34">
        <v>80</v>
      </c>
      <c r="J185" s="34">
        <v>64</v>
      </c>
      <c r="K185" s="34">
        <v>8</v>
      </c>
    </row>
    <row r="186" spans="1:25" ht="18.75">
      <c r="A186" s="29" t="s">
        <v>86</v>
      </c>
      <c r="B186" s="34">
        <v>2525</v>
      </c>
      <c r="C186" s="34">
        <v>1849</v>
      </c>
      <c r="D186" s="34">
        <v>1750</v>
      </c>
      <c r="E186" s="34">
        <v>1603</v>
      </c>
      <c r="F186" s="34">
        <v>1952</v>
      </c>
      <c r="G186" s="34">
        <v>1594</v>
      </c>
      <c r="H186" s="34">
        <v>1342</v>
      </c>
      <c r="I186" s="34">
        <v>885</v>
      </c>
      <c r="J186" s="34">
        <v>527</v>
      </c>
      <c r="K186" s="34">
        <v>494</v>
      </c>
    </row>
    <row r="187" spans="1:25" ht="18.75">
      <c r="A187" s="29" t="s">
        <v>87</v>
      </c>
      <c r="B187" s="34">
        <v>17885</v>
      </c>
      <c r="C187" s="34">
        <v>14046</v>
      </c>
      <c r="D187" s="34">
        <v>12282</v>
      </c>
      <c r="E187" s="34">
        <v>11595</v>
      </c>
      <c r="F187" s="34">
        <v>12079</v>
      </c>
      <c r="G187" s="34">
        <v>11235</v>
      </c>
      <c r="H187" s="34">
        <v>11343</v>
      </c>
      <c r="I187" s="34">
        <v>10438</v>
      </c>
      <c r="J187" s="34">
        <v>7355</v>
      </c>
      <c r="K187" s="34">
        <v>9204</v>
      </c>
    </row>
    <row r="188" spans="1:25" ht="18.75">
      <c r="A188" s="29" t="s">
        <v>88</v>
      </c>
      <c r="B188" s="34">
        <v>6692</v>
      </c>
      <c r="C188" s="34">
        <v>6606</v>
      </c>
      <c r="D188" s="34">
        <v>8928</v>
      </c>
      <c r="E188" s="34">
        <v>7618</v>
      </c>
      <c r="F188" s="34">
        <v>7639</v>
      </c>
      <c r="G188" s="34">
        <v>7248</v>
      </c>
      <c r="H188" s="34">
        <v>5914</v>
      </c>
      <c r="I188" s="34">
        <v>7462</v>
      </c>
      <c r="J188" s="34">
        <v>7708</v>
      </c>
      <c r="K188" s="34">
        <v>8251</v>
      </c>
    </row>
    <row r="189" spans="1:25" ht="18.75">
      <c r="A189" s="29" t="s">
        <v>89</v>
      </c>
      <c r="B189" s="34">
        <v>18203</v>
      </c>
      <c r="C189" s="34">
        <v>14490</v>
      </c>
      <c r="D189" s="34">
        <v>10800</v>
      </c>
      <c r="E189" s="34">
        <v>8862</v>
      </c>
      <c r="F189" s="34">
        <v>8589</v>
      </c>
      <c r="G189" s="34">
        <v>8252</v>
      </c>
      <c r="H189" s="34">
        <v>8607</v>
      </c>
      <c r="I189" s="34">
        <v>10192</v>
      </c>
      <c r="J189" s="34">
        <v>7281</v>
      </c>
      <c r="K189" s="34">
        <v>7369</v>
      </c>
    </row>
    <row r="190" spans="1:25" ht="24" customHeight="1">
      <c r="A190" s="29" t="s">
        <v>90</v>
      </c>
      <c r="B190" s="34">
        <v>18479</v>
      </c>
      <c r="C190" s="34">
        <v>11373</v>
      </c>
      <c r="D190" s="34">
        <v>10318</v>
      </c>
      <c r="E190" s="34">
        <v>7069</v>
      </c>
      <c r="F190" s="34">
        <v>7780</v>
      </c>
      <c r="G190" s="34">
        <v>6838</v>
      </c>
      <c r="H190" s="34">
        <v>7385</v>
      </c>
      <c r="I190" s="34">
        <v>8259</v>
      </c>
      <c r="J190" s="34">
        <v>7020</v>
      </c>
      <c r="K190" s="34">
        <v>4713</v>
      </c>
    </row>
    <row r="191" spans="1:25" ht="18.75">
      <c r="A191" s="29" t="s">
        <v>91</v>
      </c>
      <c r="B191" s="34">
        <v>27261</v>
      </c>
      <c r="C191" s="34">
        <v>17235</v>
      </c>
      <c r="D191" s="34">
        <v>8382</v>
      </c>
      <c r="E191" s="34">
        <v>4961</v>
      </c>
      <c r="F191" s="34">
        <v>5919</v>
      </c>
      <c r="G191" s="34">
        <v>5369</v>
      </c>
      <c r="H191" s="34">
        <v>5974</v>
      </c>
      <c r="I191" s="34">
        <v>5084</v>
      </c>
      <c r="J191" s="34">
        <v>4213</v>
      </c>
      <c r="K191" s="34">
        <v>2613</v>
      </c>
    </row>
  </sheetData>
  <hyperlinks>
    <hyperlink ref="A3" location="Contents!A1" display="Back to contents" xr:uid="{EE97EF9B-C382-4145-844C-9DFE3B9CD796}"/>
    <hyperlink ref="A69" location="'B12. Gross bills by property'!A1" display="Back to top" xr:uid="{BF6A053F-C16A-45B0-8C20-B777B7934063}"/>
    <hyperlink ref="A132" location="'B12. Gross bills by property'!A1" display="Back to top" xr:uid="{85C70414-0076-4EF9-B794-A264087A3265}"/>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0FFF9-E77D-450D-AAD5-C06A9C92EB00}">
  <sheetPr>
    <tabColor rgb="FFFFCCCC"/>
  </sheetPr>
  <dimension ref="A1:M56"/>
  <sheetViews>
    <sheetView workbookViewId="0">
      <selection activeCell="A3" sqref="A3"/>
    </sheetView>
  </sheetViews>
  <sheetFormatPr defaultColWidth="9.140625" defaultRowHeight="15"/>
  <cols>
    <col min="1" max="2" width="22" style="1" customWidth="1"/>
    <col min="3" max="3" width="22.42578125" style="17" bestFit="1" customWidth="1"/>
    <col min="4" max="4" width="27.5703125" style="17" bestFit="1" customWidth="1"/>
    <col min="5" max="5" width="28.7109375" style="17" bestFit="1" customWidth="1"/>
    <col min="6" max="6" width="26.140625" style="17" bestFit="1" customWidth="1"/>
    <col min="7" max="8" width="9.140625" style="1"/>
    <col min="9" max="9" width="20.5703125" style="1" bestFit="1" customWidth="1"/>
    <col min="10" max="10" width="22.42578125" style="1" bestFit="1" customWidth="1"/>
    <col min="11" max="11" width="27.5703125" style="1" bestFit="1" customWidth="1"/>
    <col min="12" max="12" width="28.7109375" style="1" bestFit="1" customWidth="1"/>
    <col min="13" max="13" width="26.140625" style="1" bestFit="1" customWidth="1"/>
    <col min="14" max="16384" width="9.140625" style="1"/>
  </cols>
  <sheetData>
    <row r="1" spans="1:13" ht="21">
      <c r="A1" s="6" t="s">
        <v>159</v>
      </c>
      <c r="B1" s="6"/>
    </row>
    <row r="3" spans="1:13">
      <c r="A3" s="8" t="s">
        <v>41</v>
      </c>
      <c r="B3" s="8"/>
    </row>
    <row r="4" spans="1:13">
      <c r="A4" s="8"/>
      <c r="B4" s="8"/>
    </row>
    <row r="5" spans="1:13" ht="18.75">
      <c r="A5" s="26" t="s">
        <v>66</v>
      </c>
      <c r="B5" s="8"/>
    </row>
    <row r="6" spans="1:13" ht="16.5">
      <c r="B6" s="79" t="s">
        <v>155</v>
      </c>
      <c r="C6" s="80"/>
      <c r="D6" s="80"/>
      <c r="E6" s="80"/>
      <c r="F6" s="80"/>
      <c r="I6" s="79" t="s">
        <v>156</v>
      </c>
      <c r="J6" s="80"/>
      <c r="K6" s="80"/>
      <c r="L6" s="80"/>
      <c r="M6" s="80"/>
    </row>
    <row r="7" spans="1:13" ht="16.5">
      <c r="A7" s="9" t="s">
        <v>32</v>
      </c>
      <c r="B7" s="9" t="s">
        <v>63</v>
      </c>
      <c r="C7" s="18" t="s">
        <v>213</v>
      </c>
      <c r="D7" s="18" t="s">
        <v>214</v>
      </c>
      <c r="E7" s="18" t="s">
        <v>215</v>
      </c>
      <c r="F7" s="18" t="s">
        <v>216</v>
      </c>
      <c r="I7" s="9" t="s">
        <v>63</v>
      </c>
      <c r="J7" s="18" t="s">
        <v>213</v>
      </c>
      <c r="K7" s="18" t="s">
        <v>214</v>
      </c>
      <c r="L7" s="18" t="s">
        <v>215</v>
      </c>
      <c r="M7" s="18" t="s">
        <v>216</v>
      </c>
    </row>
    <row r="8" spans="1:13" ht="16.5">
      <c r="A8" s="10" t="s">
        <v>10</v>
      </c>
      <c r="B8" s="37">
        <v>8.5207883871968263E-3</v>
      </c>
      <c r="C8" s="37">
        <v>8.7724057532098682E-3</v>
      </c>
      <c r="D8" s="37">
        <v>7.8447529158227908E-3</v>
      </c>
      <c r="E8" s="37">
        <v>7.4658299305924766E-3</v>
      </c>
      <c r="F8" s="37">
        <v>6.7470862820919013E-3</v>
      </c>
      <c r="G8" s="37"/>
      <c r="H8" s="37"/>
      <c r="I8" s="37">
        <v>1.041667455234507E-2</v>
      </c>
      <c r="J8" s="37">
        <v>1.0782839284232041E-2</v>
      </c>
      <c r="K8" s="37">
        <v>9.4382997782131092E-3</v>
      </c>
      <c r="L8" s="37">
        <v>8.8610155625461085E-3</v>
      </c>
      <c r="M8" s="37">
        <v>7.8443039428402698E-3</v>
      </c>
    </row>
    <row r="9" spans="1:13" ht="16.5">
      <c r="A9" s="10" t="s">
        <v>11</v>
      </c>
      <c r="B9" s="37">
        <v>7.0991834684244314E-3</v>
      </c>
      <c r="C9" s="37">
        <v>7.1009285396006058E-3</v>
      </c>
      <c r="D9" s="37">
        <v>6.9707265802630407E-3</v>
      </c>
      <c r="E9" s="37">
        <v>6.9436288530448156E-3</v>
      </c>
      <c r="F9" s="37">
        <v>6.7481200611383303E-3</v>
      </c>
      <c r="G9" s="37"/>
      <c r="H9" s="37"/>
      <c r="I9" s="37">
        <v>8.3399324623614803E-3</v>
      </c>
      <c r="J9" s="37">
        <v>8.3617313355733042E-3</v>
      </c>
      <c r="K9" s="37">
        <v>8.0830007287492293E-3</v>
      </c>
      <c r="L9" s="37">
        <v>8.0086455711692248E-3</v>
      </c>
      <c r="M9" s="37">
        <v>7.6971307362597658E-3</v>
      </c>
    </row>
    <row r="10" spans="1:13" ht="16.5">
      <c r="A10" s="10" t="s">
        <v>12</v>
      </c>
      <c r="B10" s="37">
        <v>5.8905392556200557E-3</v>
      </c>
      <c r="C10" s="37">
        <v>6.0480215706958567E-3</v>
      </c>
      <c r="D10" s="37">
        <v>5.6958020951023416E-3</v>
      </c>
      <c r="E10" s="37">
        <v>5.636033947649291E-3</v>
      </c>
      <c r="F10" s="37">
        <v>5.2769291054927262E-3</v>
      </c>
      <c r="G10" s="37"/>
      <c r="H10" s="37"/>
      <c r="I10" s="37">
        <v>8.6955087225120374E-3</v>
      </c>
      <c r="J10" s="37">
        <v>8.9234220818365639E-3</v>
      </c>
      <c r="K10" s="37">
        <v>8.3572943850282744E-3</v>
      </c>
      <c r="L10" s="37">
        <v>8.2371995503941944E-3</v>
      </c>
      <c r="M10" s="37">
        <v>7.7252740263453745E-3</v>
      </c>
    </row>
    <row r="11" spans="1:13" ht="16.5">
      <c r="A11" s="10" t="s">
        <v>13</v>
      </c>
      <c r="B11" s="37">
        <v>4.7886032053763156E-3</v>
      </c>
      <c r="C11" s="37">
        <v>4.7284185024230692E-3</v>
      </c>
      <c r="D11" s="37">
        <v>4.9718144215602665E-3</v>
      </c>
      <c r="E11" s="37">
        <v>5.0439089708773496E-3</v>
      </c>
      <c r="F11" s="37">
        <v>5.2791694628589519E-3</v>
      </c>
      <c r="G11" s="37"/>
      <c r="H11" s="37"/>
      <c r="I11" s="37">
        <v>7.2881244252197847E-3</v>
      </c>
      <c r="J11" s="37">
        <v>7.1703602953461761E-3</v>
      </c>
      <c r="K11" s="37">
        <v>7.3629554186232299E-3</v>
      </c>
      <c r="L11" s="37">
        <v>7.4279846211933826E-3</v>
      </c>
      <c r="M11" s="37">
        <v>7.6153261510377027E-3</v>
      </c>
    </row>
    <row r="12" spans="1:13" ht="16.5">
      <c r="A12" s="10" t="s">
        <v>14</v>
      </c>
      <c r="B12" s="37">
        <v>6.5797612002327539E-3</v>
      </c>
      <c r="C12" s="37">
        <v>6.5094091693407999E-3</v>
      </c>
      <c r="D12" s="37">
        <v>6.4064000688894406E-3</v>
      </c>
      <c r="E12" s="37">
        <v>6.3804418853935022E-3</v>
      </c>
      <c r="F12" s="37">
        <v>6.2491135186533431E-3</v>
      </c>
      <c r="G12" s="37"/>
      <c r="H12" s="37"/>
      <c r="I12" s="37">
        <v>8.3276104432303179E-3</v>
      </c>
      <c r="J12" s="37">
        <v>8.2586099471313491E-3</v>
      </c>
      <c r="K12" s="37">
        <v>8.002788121412318E-3</v>
      </c>
      <c r="L12" s="37">
        <v>7.9252643949490002E-3</v>
      </c>
      <c r="M12" s="37">
        <v>7.6875075459167065E-3</v>
      </c>
    </row>
    <row r="13" spans="1:13" ht="16.5">
      <c r="A13" s="10" t="s">
        <v>15</v>
      </c>
      <c r="B13" s="37">
        <v>6.0256037075852907E-3</v>
      </c>
      <c r="C13" s="37">
        <v>6.0688534254193047E-3</v>
      </c>
      <c r="D13" s="37">
        <v>6.2306291970083381E-3</v>
      </c>
      <c r="E13" s="37">
        <v>6.2718132904945661E-3</v>
      </c>
      <c r="F13" s="37">
        <v>6.3359533810743909E-3</v>
      </c>
      <c r="G13" s="37"/>
      <c r="H13" s="37"/>
      <c r="I13" s="37">
        <v>7.4837473105238122E-3</v>
      </c>
      <c r="J13" s="37">
        <v>7.5239906722238776E-3</v>
      </c>
      <c r="K13" s="37">
        <v>7.6264067789013077E-3</v>
      </c>
      <c r="L13" s="37">
        <v>7.6474455625893546E-3</v>
      </c>
      <c r="M13" s="37">
        <v>7.6609568115261865E-3</v>
      </c>
    </row>
    <row r="14" spans="1:13" ht="16.5">
      <c r="A14" s="10" t="s">
        <v>16</v>
      </c>
      <c r="B14" s="37">
        <v>6.5502877836568123E-3</v>
      </c>
      <c r="C14" s="37">
        <v>6.5065094145219347E-3</v>
      </c>
      <c r="D14" s="37">
        <v>6.5572903361786694E-3</v>
      </c>
      <c r="E14" s="37">
        <v>6.5829042827258199E-3</v>
      </c>
      <c r="F14" s="37">
        <v>6.5703104486099723E-3</v>
      </c>
      <c r="G14" s="37"/>
      <c r="H14" s="37"/>
      <c r="I14" s="37">
        <v>7.8908932848580932E-3</v>
      </c>
      <c r="J14" s="37">
        <v>7.846338052516064E-3</v>
      </c>
      <c r="K14" s="37">
        <v>7.7871113179277763E-3</v>
      </c>
      <c r="L14" s="37">
        <v>7.7716802190432692E-3</v>
      </c>
      <c r="M14" s="37">
        <v>7.6725827273470618E-3</v>
      </c>
    </row>
    <row r="15" spans="1:13" ht="16.5">
      <c r="A15" s="10" t="s">
        <v>17</v>
      </c>
      <c r="B15" s="37">
        <v>7.3798630327139118E-3</v>
      </c>
      <c r="C15" s="37">
        <v>6.7935694273549042E-3</v>
      </c>
      <c r="D15" s="37">
        <v>6.5824806693092364E-3</v>
      </c>
      <c r="E15" s="37">
        <v>6.5334976314069962E-3</v>
      </c>
      <c r="F15" s="37">
        <v>6.3145743466271401E-3</v>
      </c>
      <c r="G15" s="37"/>
      <c r="H15" s="37"/>
      <c r="I15" s="37">
        <v>9.3057868925391779E-3</v>
      </c>
      <c r="J15" s="37">
        <v>8.5892593965649303E-3</v>
      </c>
      <c r="K15" s="37">
        <v>8.1859488711617089E-3</v>
      </c>
      <c r="L15" s="37">
        <v>8.0625556501819056E-3</v>
      </c>
      <c r="M15" s="37">
        <v>7.7052676780733484E-3</v>
      </c>
    </row>
    <row r="16" spans="1:13" ht="16.5">
      <c r="A16" s="10" t="s">
        <v>18</v>
      </c>
      <c r="B16" s="37">
        <v>7.118195289116727E-3</v>
      </c>
      <c r="C16" s="37">
        <v>6.7004894032583204E-3</v>
      </c>
      <c r="D16" s="37">
        <v>6.659954667130116E-3</v>
      </c>
      <c r="E16" s="37">
        <v>6.6865652906429127E-3</v>
      </c>
      <c r="F16" s="37">
        <v>6.5611651872362611E-3</v>
      </c>
      <c r="G16" s="37"/>
      <c r="H16" s="37"/>
      <c r="I16" s="37">
        <v>8.5639780873354339E-3</v>
      </c>
      <c r="J16" s="37">
        <v>8.089786200805445E-3</v>
      </c>
      <c r="K16" s="37">
        <v>7.919090025092404E-3</v>
      </c>
      <c r="L16" s="37">
        <v>7.9107550231708162E-3</v>
      </c>
      <c r="M16" s="37">
        <v>7.6872445616885847E-3</v>
      </c>
    </row>
    <row r="17" spans="1:13" ht="16.5">
      <c r="A17" s="10" t="s">
        <v>19</v>
      </c>
      <c r="B17" s="37">
        <v>6.8258032210142582E-3</v>
      </c>
      <c r="C17" s="37">
        <v>7.1812149785929966E-3</v>
      </c>
      <c r="D17" s="37">
        <v>7.2223200368447937E-3</v>
      </c>
      <c r="E17" s="37">
        <v>7.2368040445592637E-3</v>
      </c>
      <c r="F17" s="37">
        <v>7.2575120704756833E-3</v>
      </c>
      <c r="G17" s="37"/>
      <c r="H17" s="37"/>
      <c r="I17" s="37">
        <v>7.3885983349335806E-3</v>
      </c>
      <c r="J17" s="37">
        <v>7.8247534195516767E-3</v>
      </c>
      <c r="K17" s="37">
        <v>7.7472329279727548E-3</v>
      </c>
      <c r="L17" s="37">
        <v>7.7225846966236522E-3</v>
      </c>
      <c r="M17" s="37">
        <v>7.6648475576150347E-3</v>
      </c>
    </row>
    <row r="18" spans="1:13" ht="16.5">
      <c r="A18" s="10" t="s">
        <v>20</v>
      </c>
      <c r="B18" s="37">
        <v>5.8559383663840184E-3</v>
      </c>
      <c r="C18" s="37">
        <v>6.1384759326789167E-3</v>
      </c>
      <c r="D18" s="37">
        <v>6.2592051774134376E-3</v>
      </c>
      <c r="E18" s="37">
        <v>6.2914040978230643E-3</v>
      </c>
      <c r="F18" s="37">
        <v>6.3670524953768253E-3</v>
      </c>
      <c r="G18" s="37"/>
      <c r="H18" s="37"/>
      <c r="I18" s="37">
        <v>7.2659615549718979E-3</v>
      </c>
      <c r="J18" s="37">
        <v>7.6283720151382375E-3</v>
      </c>
      <c r="K18" s="37">
        <v>7.6532817871608049E-3</v>
      </c>
      <c r="L18" s="37">
        <v>7.652882978462212E-3</v>
      </c>
      <c r="M18" s="37">
        <v>7.6580313223503877E-3</v>
      </c>
    </row>
    <row r="19" spans="1:13" ht="16.5">
      <c r="A19" s="10" t="s">
        <v>21</v>
      </c>
      <c r="B19" s="37">
        <v>7.6055482608027207E-3</v>
      </c>
      <c r="C19" s="37">
        <v>8.0335007002061056E-3</v>
      </c>
      <c r="D19" s="37">
        <v>7.4711272634720508E-3</v>
      </c>
      <c r="E19" s="37">
        <v>7.2758693855501282E-3</v>
      </c>
      <c r="F19" s="37">
        <v>6.8040158522328668E-3</v>
      </c>
      <c r="G19" s="37"/>
      <c r="H19" s="37"/>
      <c r="I19" s="37">
        <v>9.0058272195671848E-3</v>
      </c>
      <c r="J19" s="37">
        <v>9.598656197479712E-3</v>
      </c>
      <c r="K19" s="37">
        <v>8.7317381073938934E-3</v>
      </c>
      <c r="L19" s="37">
        <v>8.4273463813886642E-3</v>
      </c>
      <c r="M19" s="37">
        <v>7.7463804883379566E-3</v>
      </c>
    </row>
    <row r="20" spans="1:13" ht="16.5">
      <c r="A20" s="10" t="s">
        <v>22</v>
      </c>
      <c r="B20" s="37">
        <v>5.2087046618676316E-3</v>
      </c>
      <c r="C20" s="37">
        <v>5.3813922468843147E-3</v>
      </c>
      <c r="D20" s="37">
        <v>5.9093497885246808E-3</v>
      </c>
      <c r="E20" s="37">
        <v>6.04350267687575E-3</v>
      </c>
      <c r="F20" s="37">
        <v>6.6728425160406902E-3</v>
      </c>
      <c r="G20" s="37"/>
      <c r="H20" s="37"/>
      <c r="I20" s="37">
        <v>6.0206687449787938E-3</v>
      </c>
      <c r="J20" s="37">
        <v>6.2443240271853953E-3</v>
      </c>
      <c r="K20" s="37">
        <v>6.7819876319728505E-3</v>
      </c>
      <c r="L20" s="37">
        <v>6.918348725058387E-3</v>
      </c>
      <c r="M20" s="37">
        <v>7.5606913752256678E-3</v>
      </c>
    </row>
    <row r="21" spans="1:13" ht="16.5">
      <c r="A21" s="10" t="s">
        <v>23</v>
      </c>
      <c r="B21" s="37">
        <v>7.467273971292686E-3</v>
      </c>
      <c r="C21" s="37">
        <v>7.5118727707131723E-3</v>
      </c>
      <c r="D21" s="37">
        <v>7.0112320135488392E-3</v>
      </c>
      <c r="E21" s="37">
        <v>6.8828443562521241E-3</v>
      </c>
      <c r="F21" s="37">
        <v>6.4318964067013656E-3</v>
      </c>
      <c r="G21" s="37"/>
      <c r="H21" s="37"/>
      <c r="I21" s="37">
        <v>9.3523790030973167E-3</v>
      </c>
      <c r="J21" s="37">
        <v>9.4254107237283277E-3</v>
      </c>
      <c r="K21" s="37">
        <v>8.639756124355101E-3</v>
      </c>
      <c r="L21" s="37">
        <v>8.4038871207064315E-3</v>
      </c>
      <c r="M21" s="37">
        <v>7.7488842422753076E-3</v>
      </c>
    </row>
    <row r="22" spans="1:13" ht="16.5">
      <c r="A22" s="10" t="s">
        <v>24</v>
      </c>
      <c r="B22" s="37">
        <v>5.7486378803979108E-3</v>
      </c>
      <c r="C22" s="37">
        <v>5.6935200830554311E-3</v>
      </c>
      <c r="D22" s="37">
        <v>5.6781281104516679E-3</v>
      </c>
      <c r="E22" s="37">
        <v>5.7027215236760617E-3</v>
      </c>
      <c r="F22" s="37">
        <v>5.6440693694990466E-3</v>
      </c>
      <c r="G22" s="37"/>
      <c r="H22" s="37"/>
      <c r="I22" s="37">
        <v>8.062117098864157E-3</v>
      </c>
      <c r="J22" s="37">
        <v>8.0104251884946034E-3</v>
      </c>
      <c r="K22" s="37">
        <v>7.8579091481674381E-3</v>
      </c>
      <c r="L22" s="37">
        <v>7.8426529779379341E-3</v>
      </c>
      <c r="M22" s="37">
        <v>7.6799041787759294E-3</v>
      </c>
    </row>
    <row r="23" spans="1:13" ht="16.5">
      <c r="A23" s="10" t="s">
        <v>25</v>
      </c>
      <c r="B23" s="37">
        <v>5.8243578200123085E-3</v>
      </c>
      <c r="C23" s="37">
        <v>5.9591181334682514E-3</v>
      </c>
      <c r="D23" s="37">
        <v>6.1100393329197693E-3</v>
      </c>
      <c r="E23" s="37">
        <v>6.1322837264304111E-3</v>
      </c>
      <c r="F23" s="37">
        <v>6.2329416349019033E-3</v>
      </c>
      <c r="G23" s="37"/>
      <c r="H23" s="37"/>
      <c r="I23" s="37">
        <v>7.4153908400004243E-3</v>
      </c>
      <c r="J23" s="37">
        <v>7.5824325552819611E-3</v>
      </c>
      <c r="K23" s="37">
        <v>7.645693572446894E-3</v>
      </c>
      <c r="L23" s="37">
        <v>7.6296371978803335E-3</v>
      </c>
      <c r="M23" s="37">
        <v>7.661691546064762E-3</v>
      </c>
    </row>
    <row r="24" spans="1:13" ht="16.5">
      <c r="A24" s="10" t="s">
        <v>26</v>
      </c>
      <c r="B24" s="37">
        <v>5.9939235754425035E-3</v>
      </c>
      <c r="C24" s="37">
        <v>6.0443756272627281E-3</v>
      </c>
      <c r="D24" s="37">
        <v>6.295150334029863E-3</v>
      </c>
      <c r="E24" s="37">
        <v>6.341826459273241E-3</v>
      </c>
      <c r="F24" s="37">
        <v>6.5507114265986356E-3</v>
      </c>
      <c r="G24" s="37"/>
      <c r="H24" s="37"/>
      <c r="I24" s="37">
        <v>7.1772492910271105E-3</v>
      </c>
      <c r="J24" s="37">
        <v>7.253822413622101E-3</v>
      </c>
      <c r="K24" s="37">
        <v>7.4469737746103958E-3</v>
      </c>
      <c r="L24" s="37">
        <v>7.4639280996173629E-3</v>
      </c>
      <c r="M24" s="37">
        <v>7.6305168671193168E-3</v>
      </c>
    </row>
    <row r="25" spans="1:13" ht="16.5">
      <c r="A25" s="10" t="s">
        <v>27</v>
      </c>
      <c r="B25" s="37">
        <v>7.1902037634412521E-3</v>
      </c>
      <c r="C25" s="37">
        <v>7.3475892307753978E-3</v>
      </c>
      <c r="D25" s="37">
        <v>6.8454523602926691E-3</v>
      </c>
      <c r="E25" s="37">
        <v>6.6504833776716279E-3</v>
      </c>
      <c r="F25" s="37">
        <v>6.220563459664227E-3</v>
      </c>
      <c r="G25" s="37"/>
      <c r="H25" s="37"/>
      <c r="I25" s="37">
        <v>9.3324982545726701E-3</v>
      </c>
      <c r="J25" s="37">
        <v>9.5559845604185571E-3</v>
      </c>
      <c r="K25" s="37">
        <v>8.7511734969469585E-3</v>
      </c>
      <c r="L25" s="37">
        <v>8.4260255135779477E-3</v>
      </c>
      <c r="M25" s="37">
        <v>7.7755300153482254E-3</v>
      </c>
    </row>
    <row r="26" spans="1:13" ht="16.5">
      <c r="A26" s="10" t="s">
        <v>28</v>
      </c>
      <c r="B26" s="37">
        <v>6.6888119181978132E-3</v>
      </c>
      <c r="C26" s="37">
        <v>6.4616287745285434E-3</v>
      </c>
      <c r="D26" s="37">
        <v>6.3077107079235776E-3</v>
      </c>
      <c r="E26" s="37">
        <v>6.2541048272786925E-3</v>
      </c>
      <c r="F26" s="37">
        <v>6.1361254736559062E-3</v>
      </c>
      <c r="G26" s="37"/>
      <c r="H26" s="37"/>
      <c r="I26" s="37">
        <v>8.7709422115970076E-3</v>
      </c>
      <c r="J26" s="37">
        <v>8.4632746327456872E-3</v>
      </c>
      <c r="K26" s="37">
        <v>8.1067246855353638E-3</v>
      </c>
      <c r="L26" s="37">
        <v>7.9656787226618161E-3</v>
      </c>
      <c r="M26" s="37">
        <v>7.6975437423497635E-3</v>
      </c>
    </row>
    <row r="27" spans="1:13" ht="16.5">
      <c r="A27" s="10" t="s">
        <v>29</v>
      </c>
      <c r="B27" s="37">
        <v>6.0981358958468014E-3</v>
      </c>
      <c r="C27" s="37">
        <v>6.2931488120484234E-3</v>
      </c>
      <c r="D27" s="37">
        <v>6.1190807282510236E-3</v>
      </c>
      <c r="E27" s="37">
        <v>6.0928792102813529E-3</v>
      </c>
      <c r="F27" s="37">
        <v>5.8530760566678072E-3</v>
      </c>
      <c r="G27" s="37"/>
      <c r="H27" s="37"/>
      <c r="I27" s="37">
        <v>8.2577938552904264E-3</v>
      </c>
      <c r="J27" s="37">
        <v>8.5290358326975037E-3</v>
      </c>
      <c r="K27" s="37">
        <v>8.1812333020209477E-3</v>
      </c>
      <c r="L27" s="37">
        <v>8.0946684512439061E-3</v>
      </c>
      <c r="M27" s="37">
        <v>7.7191422938093345E-3</v>
      </c>
    </row>
    <row r="28" spans="1:13" ht="16.5">
      <c r="A28" s="10" t="s">
        <v>30</v>
      </c>
      <c r="B28" s="37">
        <v>4.9253007495972138E-3</v>
      </c>
      <c r="C28" s="37">
        <v>5.1225694438128688E-3</v>
      </c>
      <c r="D28" s="37">
        <v>5.5584181742002461E-3</v>
      </c>
      <c r="E28" s="37">
        <v>5.6808511066438559E-3</v>
      </c>
      <c r="F28" s="37">
        <v>6.2628233215717335E-3</v>
      </c>
      <c r="G28" s="37"/>
      <c r="H28" s="37"/>
      <c r="I28" s="37">
        <v>6.1948035735103543E-3</v>
      </c>
      <c r="J28" s="37">
        <v>6.4435985011155258E-3</v>
      </c>
      <c r="K28" s="37">
        <v>6.8713984654742832E-3</v>
      </c>
      <c r="L28" s="37">
        <v>6.9945919420510635E-3</v>
      </c>
      <c r="M28" s="37">
        <v>7.5779450577039432E-3</v>
      </c>
    </row>
    <row r="29" spans="1:13" ht="16.5">
      <c r="A29" s="10" t="s">
        <v>31</v>
      </c>
      <c r="B29" s="37">
        <v>6.7592697117521373E-3</v>
      </c>
      <c r="C29" s="37">
        <v>6.3207578282826757E-3</v>
      </c>
      <c r="D29" s="37">
        <v>6.1964748060854002E-3</v>
      </c>
      <c r="E29" s="37">
        <v>6.1852503531861554E-3</v>
      </c>
      <c r="F29" s="37">
        <v>6.0499940676696437E-3</v>
      </c>
      <c r="G29" s="37"/>
      <c r="H29" s="37"/>
      <c r="I29" s="37">
        <v>8.8394491668472817E-3</v>
      </c>
      <c r="J29" s="37">
        <v>8.3174192386465656E-3</v>
      </c>
      <c r="K29" s="37">
        <v>8.0217486903822136E-3</v>
      </c>
      <c r="L29" s="37">
        <v>7.9552644413036708E-3</v>
      </c>
      <c r="M29" s="37">
        <v>7.6983287593559999E-3</v>
      </c>
    </row>
    <row r="32" spans="1:13" ht="18.75">
      <c r="A32" s="26"/>
      <c r="B32" s="8"/>
    </row>
    <row r="33" spans="1:13" ht="16.5">
      <c r="B33" s="79"/>
      <c r="C33" s="80"/>
      <c r="D33" s="80"/>
      <c r="E33" s="80"/>
      <c r="F33" s="80"/>
      <c r="I33" s="79"/>
      <c r="J33" s="80"/>
      <c r="K33" s="80"/>
      <c r="L33" s="80"/>
      <c r="M33" s="80"/>
    </row>
    <row r="34" spans="1:13" ht="16.5">
      <c r="A34" s="9"/>
      <c r="B34" s="9"/>
      <c r="C34" s="18"/>
      <c r="D34" s="18"/>
      <c r="E34" s="18"/>
      <c r="F34" s="18"/>
      <c r="I34" s="9"/>
      <c r="J34" s="18"/>
      <c r="K34" s="18"/>
      <c r="L34" s="18"/>
      <c r="M34" s="18"/>
    </row>
    <row r="35" spans="1:13" ht="16.5">
      <c r="A35" s="10"/>
      <c r="B35" s="10"/>
    </row>
    <row r="36" spans="1:13" ht="16.5">
      <c r="A36" s="10"/>
      <c r="B36" s="10"/>
    </row>
    <row r="37" spans="1:13" ht="16.5">
      <c r="A37" s="10"/>
      <c r="B37" s="10"/>
    </row>
    <row r="38" spans="1:13" ht="16.5">
      <c r="A38" s="10"/>
      <c r="B38" s="10"/>
    </row>
    <row r="39" spans="1:13" ht="16.5">
      <c r="A39" s="10"/>
      <c r="B39" s="10"/>
    </row>
    <row r="40" spans="1:13" ht="16.5">
      <c r="A40" s="10"/>
      <c r="B40" s="10"/>
    </row>
    <row r="41" spans="1:13" ht="16.5">
      <c r="A41" s="10"/>
      <c r="B41" s="10"/>
    </row>
    <row r="42" spans="1:13" ht="16.5">
      <c r="A42" s="10"/>
      <c r="B42" s="10"/>
    </row>
    <row r="43" spans="1:13" ht="16.5">
      <c r="A43" s="10"/>
      <c r="B43" s="10"/>
    </row>
    <row r="44" spans="1:13" ht="16.5">
      <c r="A44" s="10"/>
      <c r="B44" s="10"/>
    </row>
    <row r="45" spans="1:13" ht="16.5">
      <c r="A45" s="10"/>
      <c r="B45" s="10"/>
    </row>
    <row r="46" spans="1:13" ht="16.5">
      <c r="A46" s="10"/>
      <c r="B46" s="10"/>
    </row>
    <row r="47" spans="1:13" ht="16.5">
      <c r="A47" s="10"/>
      <c r="B47" s="10"/>
    </row>
    <row r="48" spans="1:13" ht="16.5">
      <c r="A48" s="10"/>
      <c r="B48" s="10"/>
    </row>
    <row r="49" spans="1:2" ht="16.5">
      <c r="A49" s="10"/>
      <c r="B49" s="10"/>
    </row>
    <row r="50" spans="1:2" ht="16.5">
      <c r="A50" s="10"/>
      <c r="B50" s="10"/>
    </row>
    <row r="51" spans="1:2" ht="16.5">
      <c r="A51" s="10"/>
      <c r="B51" s="10"/>
    </row>
    <row r="52" spans="1:2" ht="16.5">
      <c r="A52" s="10"/>
      <c r="B52" s="10"/>
    </row>
    <row r="53" spans="1:2" ht="16.5">
      <c r="A53" s="10"/>
      <c r="B53" s="10"/>
    </row>
    <row r="54" spans="1:2" ht="16.5">
      <c r="A54" s="10"/>
      <c r="B54" s="10"/>
    </row>
    <row r="55" spans="1:2" ht="16.5">
      <c r="A55" s="10"/>
      <c r="B55" s="10"/>
    </row>
    <row r="56" spans="1:2" ht="16.5">
      <c r="A56" s="10"/>
      <c r="B56" s="10"/>
    </row>
  </sheetData>
  <mergeCells count="4">
    <mergeCell ref="B6:F6"/>
    <mergeCell ref="I6:M6"/>
    <mergeCell ref="B33:F33"/>
    <mergeCell ref="I33:M33"/>
  </mergeCells>
  <hyperlinks>
    <hyperlink ref="A3" location="Contents!A1" display="Back to contents" xr:uid="{F13C320D-A638-4FFE-9475-F4381D4AD13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155CB-51FF-4DB2-8923-41C0EDA6CA67}">
  <sheetPr>
    <tabColor rgb="FFFFCCCC"/>
  </sheetPr>
  <dimension ref="A1:R56"/>
  <sheetViews>
    <sheetView workbookViewId="0">
      <selection activeCell="A3" sqref="A3"/>
    </sheetView>
  </sheetViews>
  <sheetFormatPr defaultColWidth="9.140625" defaultRowHeight="15"/>
  <cols>
    <col min="1" max="1" width="22.140625" style="1" customWidth="1"/>
    <col min="2" max="2" width="20.5703125" style="1" bestFit="1" customWidth="1"/>
    <col min="3" max="3" width="22.42578125" style="1" bestFit="1" customWidth="1"/>
    <col min="4" max="4" width="27.5703125" style="1" bestFit="1" customWidth="1"/>
    <col min="5" max="5" width="28.7109375" style="1" bestFit="1" customWidth="1"/>
    <col min="6" max="6" width="26.140625" style="1" bestFit="1" customWidth="1"/>
    <col min="7" max="7" width="9.140625" style="1"/>
    <col min="8" max="8" width="19.140625" style="1" bestFit="1" customWidth="1"/>
    <col min="9" max="9" width="22.42578125" style="1" bestFit="1" customWidth="1"/>
    <col min="10" max="10" width="27.5703125" style="1" bestFit="1" customWidth="1"/>
    <col min="11" max="11" width="28.7109375" style="1" bestFit="1" customWidth="1"/>
    <col min="12" max="12" width="26.140625" style="1" bestFit="1" customWidth="1"/>
    <col min="13" max="13" width="9.140625" style="1"/>
    <col min="14" max="14" width="19.140625" style="1" bestFit="1" customWidth="1"/>
    <col min="15" max="15" width="22.42578125" style="1" bestFit="1" customWidth="1"/>
    <col min="16" max="16" width="27.5703125" style="1" bestFit="1" customWidth="1"/>
    <col min="17" max="17" width="28.7109375" style="1" bestFit="1" customWidth="1"/>
    <col min="18" max="18" width="26.140625" style="1" bestFit="1" customWidth="1"/>
    <col min="19" max="16384" width="9.140625" style="1"/>
  </cols>
  <sheetData>
    <row r="1" spans="1:18" ht="21">
      <c r="A1" s="6" t="s">
        <v>158</v>
      </c>
    </row>
    <row r="3" spans="1:18">
      <c r="A3" s="8" t="s">
        <v>41</v>
      </c>
    </row>
    <row r="5" spans="1:18" ht="18.75">
      <c r="A5" s="26" t="s">
        <v>66</v>
      </c>
    </row>
    <row r="6" spans="1:18" ht="16.5">
      <c r="B6" s="79" t="s">
        <v>94</v>
      </c>
      <c r="C6" s="79"/>
      <c r="D6" s="79"/>
      <c r="E6" s="79"/>
      <c r="F6" s="79"/>
      <c r="H6" s="79" t="s">
        <v>96</v>
      </c>
      <c r="I6" s="79"/>
      <c r="J6" s="79"/>
      <c r="K6" s="79"/>
      <c r="L6" s="79"/>
      <c r="N6" s="79" t="s">
        <v>97</v>
      </c>
      <c r="O6" s="79"/>
      <c r="P6" s="79"/>
      <c r="Q6" s="79"/>
      <c r="R6" s="79"/>
    </row>
    <row r="7" spans="1:18" ht="16.5">
      <c r="A7" s="9" t="s">
        <v>32</v>
      </c>
      <c r="B7" s="9" t="s">
        <v>95</v>
      </c>
      <c r="C7" s="18" t="s">
        <v>213</v>
      </c>
      <c r="D7" s="18" t="s">
        <v>214</v>
      </c>
      <c r="E7" s="18" t="s">
        <v>215</v>
      </c>
      <c r="F7" s="18" t="s">
        <v>216</v>
      </c>
      <c r="H7" s="9" t="s">
        <v>95</v>
      </c>
      <c r="I7" s="18" t="s">
        <v>213</v>
      </c>
      <c r="J7" s="18" t="s">
        <v>214</v>
      </c>
      <c r="K7" s="18" t="s">
        <v>215</v>
      </c>
      <c r="L7" s="18" t="s">
        <v>216</v>
      </c>
      <c r="N7" s="9" t="s">
        <v>95</v>
      </c>
      <c r="O7" s="18" t="s">
        <v>213</v>
      </c>
      <c r="P7" s="18" t="s">
        <v>214</v>
      </c>
      <c r="Q7" s="18" t="s">
        <v>215</v>
      </c>
      <c r="R7" s="18" t="s">
        <v>216</v>
      </c>
    </row>
    <row r="8" spans="1:18" ht="16.5">
      <c r="A8" s="10" t="s">
        <v>10</v>
      </c>
      <c r="B8" s="43">
        <v>136278.35209999999</v>
      </c>
      <c r="C8" s="43">
        <v>-685.81560000000002</v>
      </c>
      <c r="D8" s="43">
        <v>1842.558</v>
      </c>
      <c r="E8" s="43">
        <v>2875.3339999999998</v>
      </c>
      <c r="F8" s="43">
        <v>4834.33</v>
      </c>
      <c r="H8" s="43">
        <v>136278.35209999999</v>
      </c>
      <c r="I8" s="43">
        <f>C8*5/2</f>
        <v>-1714.539</v>
      </c>
      <c r="J8" s="43">
        <f>D8*5/2</f>
        <v>4606.3950000000004</v>
      </c>
      <c r="K8" s="43">
        <f>E8*5/2</f>
        <v>7188.3349999999991</v>
      </c>
      <c r="L8" s="43">
        <f>F8*5/2</f>
        <v>12085.825000000001</v>
      </c>
      <c r="M8" s="43"/>
      <c r="N8" s="43">
        <v>136278.35209999999</v>
      </c>
      <c r="O8" s="43">
        <f>C8*5</f>
        <v>-3429.078</v>
      </c>
      <c r="P8" s="43">
        <f>D8*5</f>
        <v>9212.7900000000009</v>
      </c>
      <c r="Q8" s="43">
        <f>E8*5</f>
        <v>14376.669999999998</v>
      </c>
      <c r="R8" s="43">
        <f>F8*5</f>
        <v>24171.65</v>
      </c>
    </row>
    <row r="9" spans="1:18" ht="16.5">
      <c r="A9" s="10" t="s">
        <v>11</v>
      </c>
      <c r="B9" s="43">
        <v>213744.8633</v>
      </c>
      <c r="C9" s="43">
        <v>-7.4156570000000004</v>
      </c>
      <c r="D9" s="43">
        <v>549.10299999999995</v>
      </c>
      <c r="E9" s="43">
        <v>664.92499999999995</v>
      </c>
      <c r="F9" s="43">
        <v>1500.376</v>
      </c>
      <c r="H9" s="43">
        <v>213744.8633</v>
      </c>
      <c r="I9" s="43">
        <f t="shared" ref="I9:I29" si="0">C9*5/2</f>
        <v>-18.539142500000001</v>
      </c>
      <c r="J9" s="43">
        <f t="shared" ref="J9:J29" si="1">D9*5/2</f>
        <v>1372.7574999999999</v>
      </c>
      <c r="K9" s="43">
        <f t="shared" ref="K9:K29" si="2">E9*5/2</f>
        <v>1662.3125</v>
      </c>
      <c r="L9" s="43">
        <f t="shared" ref="L9:L29" si="3">F9*5/2</f>
        <v>3750.94</v>
      </c>
      <c r="M9" s="43"/>
      <c r="N9" s="43">
        <v>213744.8633</v>
      </c>
      <c r="O9" s="43">
        <f t="shared" ref="O9:R29" si="4">C9*5</f>
        <v>-37.078285000000001</v>
      </c>
      <c r="P9" s="43">
        <f t="shared" si="4"/>
        <v>2745.5149999999999</v>
      </c>
      <c r="Q9" s="43">
        <f t="shared" si="4"/>
        <v>3324.625</v>
      </c>
      <c r="R9" s="43">
        <f t="shared" si="4"/>
        <v>7501.88</v>
      </c>
    </row>
    <row r="10" spans="1:18" ht="16.5">
      <c r="A10" s="10" t="s">
        <v>12</v>
      </c>
      <c r="B10" s="43">
        <v>189532.3928</v>
      </c>
      <c r="C10" s="43">
        <v>-596.95860000000005</v>
      </c>
      <c r="D10" s="43">
        <v>738.16589999999997</v>
      </c>
      <c r="E10" s="43">
        <v>964.7079</v>
      </c>
      <c r="F10" s="43">
        <v>2325.9079999999999</v>
      </c>
      <c r="H10" s="43">
        <v>189532.3928</v>
      </c>
      <c r="I10" s="43">
        <f t="shared" si="0"/>
        <v>-1492.3965000000001</v>
      </c>
      <c r="J10" s="43">
        <f t="shared" si="1"/>
        <v>1845.4147499999999</v>
      </c>
      <c r="K10" s="43">
        <f t="shared" si="2"/>
        <v>2411.7697499999999</v>
      </c>
      <c r="L10" s="43">
        <f t="shared" si="3"/>
        <v>5814.7699999999995</v>
      </c>
      <c r="M10" s="43"/>
      <c r="N10" s="43">
        <v>189532.3928</v>
      </c>
      <c r="O10" s="43">
        <f t="shared" si="4"/>
        <v>-2984.7930000000001</v>
      </c>
      <c r="P10" s="43">
        <f t="shared" si="4"/>
        <v>3690.8294999999998</v>
      </c>
      <c r="Q10" s="43">
        <f t="shared" si="4"/>
        <v>4823.5394999999999</v>
      </c>
      <c r="R10" s="43">
        <f t="shared" si="4"/>
        <v>11629.539999999999</v>
      </c>
    </row>
    <row r="11" spans="1:18" ht="16.5">
      <c r="A11" s="10" t="s">
        <v>13</v>
      </c>
      <c r="B11" s="43">
        <v>286401.67940000002</v>
      </c>
      <c r="C11" s="43">
        <v>351.5677</v>
      </c>
      <c r="D11" s="43">
        <v>-1039.2909999999999</v>
      </c>
      <c r="E11" s="43">
        <v>-1451.021</v>
      </c>
      <c r="F11" s="43">
        <v>-2795.703</v>
      </c>
      <c r="H11" s="43">
        <v>286401.67940000002</v>
      </c>
      <c r="I11" s="43">
        <f t="shared" si="0"/>
        <v>878.91925000000003</v>
      </c>
      <c r="J11" s="43">
        <f t="shared" si="1"/>
        <v>-2598.2275</v>
      </c>
      <c r="K11" s="43">
        <f t="shared" si="2"/>
        <v>-3627.5524999999998</v>
      </c>
      <c r="L11" s="43">
        <f t="shared" si="3"/>
        <v>-6989.2574999999997</v>
      </c>
      <c r="M11" s="43"/>
      <c r="N11" s="43">
        <v>286401.67940000002</v>
      </c>
      <c r="O11" s="43">
        <f t="shared" si="4"/>
        <v>1757.8385000000001</v>
      </c>
      <c r="P11" s="43">
        <f t="shared" si="4"/>
        <v>-5196.4549999999999</v>
      </c>
      <c r="Q11" s="43">
        <f t="shared" si="4"/>
        <v>-7255.1049999999996</v>
      </c>
      <c r="R11" s="43">
        <f t="shared" si="4"/>
        <v>-13978.514999999999</v>
      </c>
    </row>
    <row r="12" spans="1:18" ht="16.5">
      <c r="A12" s="10" t="s">
        <v>14</v>
      </c>
      <c r="B12" s="43">
        <v>218543.79759999999</v>
      </c>
      <c r="C12" s="43">
        <v>307.61169999999998</v>
      </c>
      <c r="D12" s="43">
        <v>757.85519999999997</v>
      </c>
      <c r="E12" s="43">
        <v>871.30870000000004</v>
      </c>
      <c r="F12" s="43">
        <v>1445.3420000000001</v>
      </c>
      <c r="H12" s="43">
        <v>218543.79759999999</v>
      </c>
      <c r="I12" s="43">
        <f t="shared" si="0"/>
        <v>769.02924999999993</v>
      </c>
      <c r="J12" s="43">
        <f t="shared" si="1"/>
        <v>1894.6379999999999</v>
      </c>
      <c r="K12" s="43">
        <f t="shared" si="2"/>
        <v>2178.2717499999999</v>
      </c>
      <c r="L12" s="43">
        <f t="shared" si="3"/>
        <v>3613.3550000000005</v>
      </c>
      <c r="M12" s="43"/>
      <c r="N12" s="43">
        <v>218543.79759999999</v>
      </c>
      <c r="O12" s="43">
        <f t="shared" si="4"/>
        <v>1538.0584999999999</v>
      </c>
      <c r="P12" s="43">
        <f t="shared" si="4"/>
        <v>3789.2759999999998</v>
      </c>
      <c r="Q12" s="43">
        <f t="shared" si="4"/>
        <v>4356.5434999999998</v>
      </c>
      <c r="R12" s="43">
        <f t="shared" si="4"/>
        <v>7226.7100000000009</v>
      </c>
    </row>
    <row r="13" spans="1:18" ht="16.5">
      <c r="A13" s="10" t="s">
        <v>15</v>
      </c>
      <c r="B13" s="43">
        <v>264810.97619999998</v>
      </c>
      <c r="C13" s="43">
        <v>-228.98650000000001</v>
      </c>
      <c r="D13" s="43">
        <v>-1086.183</v>
      </c>
      <c r="E13" s="43">
        <v>-1304.4449999999999</v>
      </c>
      <c r="F13" s="43">
        <v>-1645.2280000000001</v>
      </c>
      <c r="H13" s="43">
        <v>264810.97619999998</v>
      </c>
      <c r="I13" s="43">
        <f t="shared" si="0"/>
        <v>-572.46625000000006</v>
      </c>
      <c r="J13" s="43">
        <f t="shared" si="1"/>
        <v>-2715.4575</v>
      </c>
      <c r="K13" s="43">
        <f t="shared" si="2"/>
        <v>-3261.1124999999997</v>
      </c>
      <c r="L13" s="43">
        <f t="shared" si="3"/>
        <v>-4113.07</v>
      </c>
      <c r="M13" s="43"/>
      <c r="N13" s="43">
        <v>264810.97619999998</v>
      </c>
      <c r="O13" s="43">
        <f t="shared" si="4"/>
        <v>-1144.9325000000001</v>
      </c>
      <c r="P13" s="43">
        <f t="shared" si="4"/>
        <v>-5430.915</v>
      </c>
      <c r="Q13" s="43">
        <f t="shared" si="4"/>
        <v>-6522.2249999999995</v>
      </c>
      <c r="R13" s="43">
        <f t="shared" si="4"/>
        <v>-8226.14</v>
      </c>
    </row>
    <row r="14" spans="1:18" ht="16.5">
      <c r="A14" s="10" t="s">
        <v>16</v>
      </c>
      <c r="B14" s="43">
        <v>241626.1777</v>
      </c>
      <c r="C14" s="43">
        <v>211.61060000000001</v>
      </c>
      <c r="D14" s="43">
        <v>-33.839779999999998</v>
      </c>
      <c r="E14" s="43">
        <v>-157.62440000000001</v>
      </c>
      <c r="F14" s="43">
        <v>-96.781559999999999</v>
      </c>
      <c r="H14" s="43">
        <v>241626.1777</v>
      </c>
      <c r="I14" s="43">
        <f t="shared" si="0"/>
        <v>529.02650000000006</v>
      </c>
      <c r="J14" s="43">
        <f t="shared" si="1"/>
        <v>-84.59944999999999</v>
      </c>
      <c r="K14" s="43">
        <f t="shared" si="2"/>
        <v>-394.06100000000004</v>
      </c>
      <c r="L14" s="43">
        <f t="shared" si="3"/>
        <v>-241.9539</v>
      </c>
      <c r="M14" s="43"/>
      <c r="N14" s="43">
        <v>241626.1777</v>
      </c>
      <c r="O14" s="43">
        <f t="shared" si="4"/>
        <v>1058.0530000000001</v>
      </c>
      <c r="P14" s="43">
        <f t="shared" si="4"/>
        <v>-169.19889999999998</v>
      </c>
      <c r="Q14" s="43">
        <f t="shared" si="4"/>
        <v>-788.12200000000007</v>
      </c>
      <c r="R14" s="43">
        <f t="shared" si="4"/>
        <v>-483.90780000000001</v>
      </c>
    </row>
    <row r="15" spans="1:18" ht="16.5">
      <c r="A15" s="10" t="s">
        <v>17</v>
      </c>
      <c r="B15" s="43">
        <v>202947.8045</v>
      </c>
      <c r="C15" s="43">
        <v>2379.7600000000002</v>
      </c>
      <c r="D15" s="43">
        <v>3236.56</v>
      </c>
      <c r="E15" s="43">
        <v>3435.3939999999998</v>
      </c>
      <c r="F15" s="43">
        <v>4323.9870000000001</v>
      </c>
      <c r="H15" s="43">
        <v>202947.8045</v>
      </c>
      <c r="I15" s="43">
        <f t="shared" si="0"/>
        <v>5949.4000000000005</v>
      </c>
      <c r="J15" s="43">
        <f t="shared" si="1"/>
        <v>8091.4</v>
      </c>
      <c r="K15" s="43">
        <f t="shared" si="2"/>
        <v>8588.4849999999988</v>
      </c>
      <c r="L15" s="43">
        <f t="shared" si="3"/>
        <v>10809.967500000001</v>
      </c>
      <c r="M15" s="43"/>
      <c r="N15" s="43">
        <v>202947.8045</v>
      </c>
      <c r="O15" s="43">
        <f t="shared" si="4"/>
        <v>11898.800000000001</v>
      </c>
      <c r="P15" s="43">
        <f t="shared" si="4"/>
        <v>16182.8</v>
      </c>
      <c r="Q15" s="43">
        <f t="shared" si="4"/>
        <v>17176.969999999998</v>
      </c>
      <c r="R15" s="43">
        <f t="shared" si="4"/>
        <v>21619.935000000001</v>
      </c>
    </row>
    <row r="16" spans="1:18" ht="16.5">
      <c r="A16" s="10" t="s">
        <v>18</v>
      </c>
      <c r="B16" s="43">
        <v>228668.073</v>
      </c>
      <c r="C16" s="43">
        <v>1910.2650000000001</v>
      </c>
      <c r="D16" s="43">
        <v>2095.607</v>
      </c>
      <c r="E16" s="43">
        <v>1973.9110000000001</v>
      </c>
      <c r="F16" s="43">
        <v>2547.373</v>
      </c>
      <c r="H16" s="43">
        <v>228668.073</v>
      </c>
      <c r="I16" s="43">
        <f t="shared" si="0"/>
        <v>4775.6625000000004</v>
      </c>
      <c r="J16" s="43">
        <f t="shared" si="1"/>
        <v>5239.0174999999999</v>
      </c>
      <c r="K16" s="43">
        <f t="shared" si="2"/>
        <v>4934.7775000000001</v>
      </c>
      <c r="L16" s="43">
        <f t="shared" si="3"/>
        <v>6368.4324999999999</v>
      </c>
      <c r="M16" s="43"/>
      <c r="N16" s="43">
        <v>228668.073</v>
      </c>
      <c r="O16" s="43">
        <f t="shared" si="4"/>
        <v>9551.3250000000007</v>
      </c>
      <c r="P16" s="43">
        <f t="shared" si="4"/>
        <v>10478.035</v>
      </c>
      <c r="Q16" s="43">
        <f t="shared" si="4"/>
        <v>9869.5550000000003</v>
      </c>
      <c r="R16" s="43">
        <f t="shared" si="4"/>
        <v>12736.865</v>
      </c>
    </row>
    <row r="17" spans="1:18" ht="16.5">
      <c r="A17" s="10" t="s">
        <v>19</v>
      </c>
      <c r="B17" s="43">
        <v>241162.5338</v>
      </c>
      <c r="C17" s="43">
        <v>-1714.17</v>
      </c>
      <c r="D17" s="43">
        <v>-1912.538</v>
      </c>
      <c r="E17" s="43">
        <v>-1982.461</v>
      </c>
      <c r="F17" s="43">
        <v>-2082.9580000000001</v>
      </c>
      <c r="H17" s="43">
        <v>241162.5338</v>
      </c>
      <c r="I17" s="43">
        <f t="shared" si="0"/>
        <v>-4285.4250000000002</v>
      </c>
      <c r="J17" s="43">
        <f t="shared" si="1"/>
        <v>-4781.3450000000003</v>
      </c>
      <c r="K17" s="43">
        <f t="shared" si="2"/>
        <v>-4956.1525000000001</v>
      </c>
      <c r="L17" s="43">
        <f t="shared" si="3"/>
        <v>-5207.3950000000004</v>
      </c>
      <c r="M17" s="43"/>
      <c r="N17" s="43">
        <v>241162.5338</v>
      </c>
      <c r="O17" s="43">
        <f t="shared" si="4"/>
        <v>-8570.85</v>
      </c>
      <c r="P17" s="43">
        <f t="shared" si="4"/>
        <v>-9562.69</v>
      </c>
      <c r="Q17" s="43">
        <f t="shared" si="4"/>
        <v>-9912.3050000000003</v>
      </c>
      <c r="R17" s="43">
        <f t="shared" si="4"/>
        <v>-10414.790000000001</v>
      </c>
    </row>
    <row r="18" spans="1:18" ht="16.5">
      <c r="A18" s="10" t="s">
        <v>20</v>
      </c>
      <c r="B18" s="43">
        <v>254387.41099999999</v>
      </c>
      <c r="C18" s="43">
        <v>-1437.5509999999999</v>
      </c>
      <c r="D18" s="43">
        <v>-2051.96</v>
      </c>
      <c r="E18" s="43">
        <v>-2215.8589999999999</v>
      </c>
      <c r="F18" s="43">
        <v>-2601.415</v>
      </c>
      <c r="H18" s="43">
        <v>254387.41099999999</v>
      </c>
      <c r="I18" s="43">
        <f t="shared" si="0"/>
        <v>-3593.8774999999996</v>
      </c>
      <c r="J18" s="43">
        <f t="shared" si="1"/>
        <v>-5129.8999999999996</v>
      </c>
      <c r="K18" s="43">
        <f t="shared" si="2"/>
        <v>-5539.6475</v>
      </c>
      <c r="L18" s="43">
        <f t="shared" si="3"/>
        <v>-6503.5375000000004</v>
      </c>
      <c r="M18" s="43"/>
      <c r="N18" s="43">
        <v>254387.41099999999</v>
      </c>
      <c r="O18" s="43">
        <f t="shared" si="4"/>
        <v>-7187.7549999999992</v>
      </c>
      <c r="P18" s="43">
        <f t="shared" si="4"/>
        <v>-10259.799999999999</v>
      </c>
      <c r="Q18" s="43">
        <f t="shared" si="4"/>
        <v>-11079.295</v>
      </c>
      <c r="R18" s="43">
        <f t="shared" si="4"/>
        <v>-13007.075000000001</v>
      </c>
    </row>
    <row r="19" spans="1:18" ht="16.5">
      <c r="A19" s="10" t="s">
        <v>21</v>
      </c>
      <c r="B19" s="43">
        <v>165212.28409999999</v>
      </c>
      <c r="C19" s="43">
        <v>-1414.0640000000001</v>
      </c>
      <c r="D19" s="43">
        <v>444.15550000000002</v>
      </c>
      <c r="E19" s="43">
        <v>1089.326</v>
      </c>
      <c r="F19" s="43">
        <v>2648.4569999999999</v>
      </c>
      <c r="H19" s="43">
        <v>165212.28409999999</v>
      </c>
      <c r="I19" s="43">
        <f t="shared" si="0"/>
        <v>-3535.1600000000003</v>
      </c>
      <c r="J19" s="43">
        <f t="shared" si="1"/>
        <v>1110.3887500000001</v>
      </c>
      <c r="K19" s="43">
        <f t="shared" si="2"/>
        <v>2723.3150000000001</v>
      </c>
      <c r="L19" s="43">
        <f t="shared" si="3"/>
        <v>6621.1424999999999</v>
      </c>
      <c r="M19" s="43"/>
      <c r="N19" s="43">
        <v>165212.28409999999</v>
      </c>
      <c r="O19" s="43">
        <f t="shared" si="4"/>
        <v>-7070.3200000000006</v>
      </c>
      <c r="P19" s="43">
        <f t="shared" si="4"/>
        <v>2220.7775000000001</v>
      </c>
      <c r="Q19" s="43">
        <f t="shared" si="4"/>
        <v>5446.63</v>
      </c>
      <c r="R19" s="43">
        <f t="shared" si="4"/>
        <v>13242.285</v>
      </c>
    </row>
    <row r="20" spans="1:18" ht="16.5">
      <c r="A20" s="10" t="s">
        <v>22</v>
      </c>
      <c r="B20" s="43">
        <v>382019.35590000002</v>
      </c>
      <c r="C20" s="43">
        <v>-1319.4670000000001</v>
      </c>
      <c r="D20" s="43">
        <v>-5353.39</v>
      </c>
      <c r="E20" s="43">
        <v>-6378.3869999999997</v>
      </c>
      <c r="F20" s="43">
        <v>-11186.9</v>
      </c>
      <c r="H20" s="43">
        <v>382019.35590000002</v>
      </c>
      <c r="I20" s="43">
        <f t="shared" si="0"/>
        <v>-3298.6675000000005</v>
      </c>
      <c r="J20" s="43">
        <f t="shared" si="1"/>
        <v>-13383.475</v>
      </c>
      <c r="K20" s="43">
        <f t="shared" si="2"/>
        <v>-15945.967499999999</v>
      </c>
      <c r="L20" s="43">
        <f t="shared" si="3"/>
        <v>-27967.25</v>
      </c>
      <c r="M20" s="43"/>
      <c r="N20" s="43">
        <v>382019.35590000002</v>
      </c>
      <c r="O20" s="43">
        <f t="shared" si="4"/>
        <v>-6597.3350000000009</v>
      </c>
      <c r="P20" s="43">
        <f t="shared" si="4"/>
        <v>-26766.95</v>
      </c>
      <c r="Q20" s="43">
        <f t="shared" si="4"/>
        <v>-31891.934999999998</v>
      </c>
      <c r="R20" s="43">
        <f t="shared" si="4"/>
        <v>-55934.5</v>
      </c>
    </row>
    <row r="21" spans="1:18" ht="16.5">
      <c r="A21" s="10" t="s">
        <v>23</v>
      </c>
      <c r="B21" s="43">
        <v>171574.12530000001</v>
      </c>
      <c r="C21" s="43">
        <v>-153.02869999999999</v>
      </c>
      <c r="D21" s="43">
        <v>1564.9010000000001</v>
      </c>
      <c r="E21" s="43">
        <v>2005.4290000000001</v>
      </c>
      <c r="F21" s="43">
        <v>3552.652</v>
      </c>
      <c r="H21" s="43">
        <v>171574.12530000001</v>
      </c>
      <c r="I21" s="43">
        <f t="shared" si="0"/>
        <v>-382.57174999999995</v>
      </c>
      <c r="J21" s="43">
        <f t="shared" si="1"/>
        <v>3912.2525000000001</v>
      </c>
      <c r="K21" s="43">
        <f t="shared" si="2"/>
        <v>5013.5725000000002</v>
      </c>
      <c r="L21" s="43">
        <f t="shared" si="3"/>
        <v>8881.630000000001</v>
      </c>
      <c r="M21" s="43"/>
      <c r="N21" s="43">
        <v>171574.12530000001</v>
      </c>
      <c r="O21" s="43">
        <f t="shared" si="4"/>
        <v>-765.1434999999999</v>
      </c>
      <c r="P21" s="43">
        <f t="shared" si="4"/>
        <v>7824.5050000000001</v>
      </c>
      <c r="Q21" s="43">
        <f t="shared" si="4"/>
        <v>10027.145</v>
      </c>
      <c r="R21" s="43">
        <f t="shared" si="4"/>
        <v>17763.260000000002</v>
      </c>
    </row>
    <row r="22" spans="1:18" ht="16.5">
      <c r="A22" s="10" t="s">
        <v>24</v>
      </c>
      <c r="B22" s="43">
        <v>231159.45509999999</v>
      </c>
      <c r="C22" s="43">
        <v>254.85470000000001</v>
      </c>
      <c r="D22" s="43">
        <v>326.10599999999999</v>
      </c>
      <c r="E22" s="43">
        <v>212.43780000000001</v>
      </c>
      <c r="F22" s="43">
        <v>483.65800000000002</v>
      </c>
      <c r="H22" s="43">
        <v>231159.45509999999</v>
      </c>
      <c r="I22" s="43">
        <f t="shared" si="0"/>
        <v>637.13675000000001</v>
      </c>
      <c r="J22" s="43">
        <f t="shared" si="1"/>
        <v>815.26499999999999</v>
      </c>
      <c r="K22" s="43">
        <f t="shared" si="2"/>
        <v>531.09450000000004</v>
      </c>
      <c r="L22" s="43">
        <f t="shared" si="3"/>
        <v>1209.145</v>
      </c>
      <c r="M22" s="43"/>
      <c r="N22" s="43">
        <v>231159.45509999999</v>
      </c>
      <c r="O22" s="43">
        <f t="shared" si="4"/>
        <v>1274.2735</v>
      </c>
      <c r="P22" s="43">
        <f t="shared" si="4"/>
        <v>1630.53</v>
      </c>
      <c r="Q22" s="43">
        <f t="shared" si="4"/>
        <v>1062.1890000000001</v>
      </c>
      <c r="R22" s="43">
        <f t="shared" si="4"/>
        <v>2418.29</v>
      </c>
    </row>
    <row r="23" spans="1:18" ht="16.5">
      <c r="A23" s="10" t="s">
        <v>25</v>
      </c>
      <c r="B23" s="43">
        <v>258896.6967</v>
      </c>
      <c r="C23" s="43">
        <v>-697.77279999999996</v>
      </c>
      <c r="D23" s="43">
        <v>-1479.239</v>
      </c>
      <c r="E23" s="43">
        <v>-1594.4110000000001</v>
      </c>
      <c r="F23" s="43">
        <v>-2115.6109999999999</v>
      </c>
      <c r="H23" s="43">
        <v>258896.6967</v>
      </c>
      <c r="I23" s="43">
        <f t="shared" si="0"/>
        <v>-1744.4319999999998</v>
      </c>
      <c r="J23" s="43">
        <f t="shared" si="1"/>
        <v>-3698.0974999999999</v>
      </c>
      <c r="K23" s="43">
        <f t="shared" si="2"/>
        <v>-3986.0275000000001</v>
      </c>
      <c r="L23" s="43">
        <f t="shared" si="3"/>
        <v>-5289.0275000000001</v>
      </c>
      <c r="M23" s="43"/>
      <c r="N23" s="43">
        <v>258896.6967</v>
      </c>
      <c r="O23" s="43">
        <f t="shared" si="4"/>
        <v>-3488.8639999999996</v>
      </c>
      <c r="P23" s="43">
        <f t="shared" si="4"/>
        <v>-7396.1949999999997</v>
      </c>
      <c r="Q23" s="43">
        <f t="shared" si="4"/>
        <v>-7972.0550000000003</v>
      </c>
      <c r="R23" s="43">
        <f t="shared" si="4"/>
        <v>-10578.055</v>
      </c>
    </row>
    <row r="24" spans="1:18" ht="16.5">
      <c r="A24" s="10" t="s">
        <v>26</v>
      </c>
      <c r="B24" s="43">
        <v>282049.97590000002</v>
      </c>
      <c r="C24" s="43">
        <v>-284.62979999999999</v>
      </c>
      <c r="D24" s="43">
        <v>-1699.2380000000001</v>
      </c>
      <c r="E24" s="43">
        <v>-1962.49</v>
      </c>
      <c r="F24" s="43">
        <v>-3140.8760000000002</v>
      </c>
      <c r="H24" s="43">
        <v>282049.97590000002</v>
      </c>
      <c r="I24" s="43">
        <f t="shared" si="0"/>
        <v>-711.57449999999994</v>
      </c>
      <c r="J24" s="43">
        <f t="shared" si="1"/>
        <v>-4248.0950000000003</v>
      </c>
      <c r="K24" s="43">
        <f t="shared" si="2"/>
        <v>-4906.2250000000004</v>
      </c>
      <c r="L24" s="43">
        <f t="shared" si="3"/>
        <v>-7852.1900000000005</v>
      </c>
      <c r="M24" s="43"/>
      <c r="N24" s="43">
        <v>282049.97590000002</v>
      </c>
      <c r="O24" s="43">
        <f t="shared" si="4"/>
        <v>-1423.1489999999999</v>
      </c>
      <c r="P24" s="43">
        <f t="shared" si="4"/>
        <v>-8496.19</v>
      </c>
      <c r="Q24" s="43">
        <f t="shared" si="4"/>
        <v>-9812.4500000000007</v>
      </c>
      <c r="R24" s="43">
        <f t="shared" si="4"/>
        <v>-15704.380000000001</v>
      </c>
    </row>
    <row r="25" spans="1:18" ht="16.5">
      <c r="A25" s="10" t="s">
        <v>27</v>
      </c>
      <c r="B25" s="43">
        <v>166775.2458</v>
      </c>
      <c r="C25" s="43">
        <v>-524.94129999999996</v>
      </c>
      <c r="D25" s="43">
        <v>1149.931</v>
      </c>
      <c r="E25" s="43">
        <v>1800.269</v>
      </c>
      <c r="F25" s="43">
        <v>3234.2750000000001</v>
      </c>
      <c r="H25" s="43">
        <v>166775.2458</v>
      </c>
      <c r="I25" s="43">
        <f t="shared" si="0"/>
        <v>-1312.3532499999999</v>
      </c>
      <c r="J25" s="43">
        <f t="shared" si="1"/>
        <v>2874.8275000000003</v>
      </c>
      <c r="K25" s="43">
        <f t="shared" si="2"/>
        <v>4500.6724999999997</v>
      </c>
      <c r="L25" s="43">
        <f t="shared" si="3"/>
        <v>8085.6875</v>
      </c>
      <c r="M25" s="43"/>
      <c r="N25" s="43">
        <v>166775.2458</v>
      </c>
      <c r="O25" s="43">
        <f t="shared" si="4"/>
        <v>-2624.7064999999998</v>
      </c>
      <c r="P25" s="43">
        <f t="shared" si="4"/>
        <v>5749.6550000000007</v>
      </c>
      <c r="Q25" s="43">
        <f t="shared" si="4"/>
        <v>9001.3449999999993</v>
      </c>
      <c r="R25" s="43">
        <f t="shared" si="4"/>
        <v>16171.375</v>
      </c>
    </row>
    <row r="26" spans="1:18" ht="16.5">
      <c r="A26" s="10" t="s">
        <v>28</v>
      </c>
      <c r="B26" s="43">
        <v>206824.3235</v>
      </c>
      <c r="C26" s="43">
        <v>939.95690000000002</v>
      </c>
      <c r="D26" s="43">
        <v>1576.5450000000001</v>
      </c>
      <c r="E26" s="43">
        <v>1798.289</v>
      </c>
      <c r="F26" s="43">
        <v>2286.1329999999998</v>
      </c>
      <c r="H26" s="43">
        <v>206824.3235</v>
      </c>
      <c r="I26" s="43">
        <f t="shared" si="0"/>
        <v>2349.8922499999999</v>
      </c>
      <c r="J26" s="43">
        <f t="shared" si="1"/>
        <v>3941.3625000000002</v>
      </c>
      <c r="K26" s="43">
        <f t="shared" si="2"/>
        <v>4495.7224999999999</v>
      </c>
      <c r="L26" s="43">
        <f t="shared" si="3"/>
        <v>5715.3324999999995</v>
      </c>
      <c r="M26" s="43"/>
      <c r="N26" s="43">
        <v>206824.3235</v>
      </c>
      <c r="O26" s="43">
        <f t="shared" si="4"/>
        <v>4699.7844999999998</v>
      </c>
      <c r="P26" s="43">
        <f t="shared" si="4"/>
        <v>7882.7250000000004</v>
      </c>
      <c r="Q26" s="43">
        <f t="shared" si="4"/>
        <v>8991.4449999999997</v>
      </c>
      <c r="R26" s="43">
        <f t="shared" si="4"/>
        <v>11430.664999999999</v>
      </c>
    </row>
    <row r="27" spans="1:18" ht="16.5">
      <c r="A27" s="10" t="s">
        <v>29</v>
      </c>
      <c r="B27" s="43">
        <v>207545.22719999999</v>
      </c>
      <c r="C27" s="43">
        <v>-809.49789999999996</v>
      </c>
      <c r="D27" s="43">
        <v>-86.952449999999999</v>
      </c>
      <c r="E27" s="43">
        <v>21.81428</v>
      </c>
      <c r="F27" s="43">
        <v>1017.215</v>
      </c>
      <c r="H27" s="43">
        <v>207545.22719999999</v>
      </c>
      <c r="I27" s="43">
        <f t="shared" si="0"/>
        <v>-2023.7447499999998</v>
      </c>
      <c r="J27" s="43">
        <f t="shared" si="1"/>
        <v>-217.381125</v>
      </c>
      <c r="K27" s="43">
        <f t="shared" si="2"/>
        <v>54.535699999999999</v>
      </c>
      <c r="L27" s="43">
        <f t="shared" si="3"/>
        <v>2543.0374999999999</v>
      </c>
      <c r="M27" s="43"/>
      <c r="N27" s="43">
        <v>207545.22719999999</v>
      </c>
      <c r="O27" s="43">
        <f t="shared" si="4"/>
        <v>-4047.4894999999997</v>
      </c>
      <c r="P27" s="43">
        <f t="shared" si="4"/>
        <v>-434.76224999999999</v>
      </c>
      <c r="Q27" s="43">
        <f t="shared" si="4"/>
        <v>109.0714</v>
      </c>
      <c r="R27" s="43">
        <f t="shared" si="4"/>
        <v>5086.0749999999998</v>
      </c>
    </row>
    <row r="28" spans="1:18" ht="16.5">
      <c r="A28" s="10" t="s">
        <v>30</v>
      </c>
      <c r="B28" s="43">
        <v>351743.59659999999</v>
      </c>
      <c r="C28" s="43">
        <v>-1387.788</v>
      </c>
      <c r="D28" s="43">
        <v>-4453.9620000000004</v>
      </c>
      <c r="E28" s="43">
        <v>-5315.0959999999995</v>
      </c>
      <c r="F28" s="43">
        <v>-9409.6980000000003</v>
      </c>
      <c r="H28" s="43">
        <v>351743.59659999999</v>
      </c>
      <c r="I28" s="43">
        <f t="shared" si="0"/>
        <v>-3469.4700000000003</v>
      </c>
      <c r="J28" s="43">
        <f t="shared" si="1"/>
        <v>-11134.905000000001</v>
      </c>
      <c r="K28" s="43">
        <f t="shared" si="2"/>
        <v>-13287.739999999998</v>
      </c>
      <c r="L28" s="43">
        <f t="shared" si="3"/>
        <v>-23524.245000000003</v>
      </c>
      <c r="M28" s="43"/>
      <c r="N28" s="43">
        <v>351743.59659999999</v>
      </c>
      <c r="O28" s="43">
        <f t="shared" si="4"/>
        <v>-6938.9400000000005</v>
      </c>
      <c r="P28" s="43">
        <f t="shared" si="4"/>
        <v>-22269.81</v>
      </c>
      <c r="Q28" s="43">
        <f t="shared" si="4"/>
        <v>-26575.479999999996</v>
      </c>
      <c r="R28" s="43">
        <f t="shared" si="4"/>
        <v>-47048.490000000005</v>
      </c>
    </row>
    <row r="29" spans="1:18" ht="16.5">
      <c r="A29" s="10" t="s">
        <v>31</v>
      </c>
      <c r="B29" s="40">
        <v>214977.07029999999</v>
      </c>
      <c r="C29" s="43">
        <v>1885.4359999999999</v>
      </c>
      <c r="D29" s="43">
        <v>2419.8000000000002</v>
      </c>
      <c r="E29" s="43">
        <v>2468.1410000000001</v>
      </c>
      <c r="F29" s="43">
        <v>3049.6880000000001</v>
      </c>
      <c r="H29" s="43">
        <v>214977.07029999999</v>
      </c>
      <c r="I29" s="43">
        <f t="shared" si="0"/>
        <v>4713.59</v>
      </c>
      <c r="J29" s="43">
        <f t="shared" si="1"/>
        <v>6049.5</v>
      </c>
      <c r="K29" s="43">
        <f t="shared" si="2"/>
        <v>6170.3525</v>
      </c>
      <c r="L29" s="43">
        <f t="shared" si="3"/>
        <v>7624.22</v>
      </c>
      <c r="M29" s="43"/>
      <c r="N29" s="43">
        <v>214977.07029999999</v>
      </c>
      <c r="O29" s="43">
        <f t="shared" si="4"/>
        <v>9427.18</v>
      </c>
      <c r="P29" s="43">
        <f t="shared" si="4"/>
        <v>12099</v>
      </c>
      <c r="Q29" s="43">
        <f t="shared" si="4"/>
        <v>12340.705</v>
      </c>
      <c r="R29" s="43">
        <f t="shared" si="4"/>
        <v>15248.44</v>
      </c>
    </row>
    <row r="31" spans="1:18">
      <c r="K31"/>
    </row>
    <row r="32" spans="1:18" ht="18.75">
      <c r="A32" s="26"/>
    </row>
    <row r="33" spans="1:18" ht="16.5">
      <c r="B33" s="79"/>
      <c r="C33" s="79"/>
      <c r="D33" s="79"/>
      <c r="E33" s="79"/>
      <c r="F33" s="79"/>
      <c r="H33" s="79"/>
      <c r="I33" s="79"/>
      <c r="J33" s="79"/>
      <c r="K33" s="79"/>
      <c r="L33" s="79"/>
      <c r="N33" s="79"/>
      <c r="O33" s="79"/>
      <c r="P33" s="79"/>
      <c r="Q33" s="79"/>
      <c r="R33" s="79"/>
    </row>
    <row r="34" spans="1:18" ht="16.5">
      <c r="A34" s="9"/>
      <c r="B34" s="9"/>
      <c r="C34" s="18"/>
      <c r="D34" s="18"/>
      <c r="E34" s="18"/>
      <c r="F34" s="18"/>
      <c r="H34" s="9"/>
      <c r="I34" s="18"/>
      <c r="J34" s="18"/>
      <c r="K34" s="18"/>
      <c r="L34" s="18"/>
      <c r="N34" s="9"/>
      <c r="O34" s="18"/>
      <c r="P34" s="18"/>
      <c r="Q34" s="18"/>
      <c r="R34" s="18"/>
    </row>
    <row r="35" spans="1:18" ht="16.5">
      <c r="A35" s="10"/>
      <c r="B35" s="10"/>
      <c r="F35" s="17"/>
      <c r="H35" s="10"/>
      <c r="I35" s="17"/>
      <c r="J35" s="17"/>
      <c r="K35" s="17"/>
      <c r="L35" s="17"/>
      <c r="N35" s="10"/>
      <c r="O35" s="17"/>
      <c r="P35" s="17"/>
      <c r="Q35" s="17"/>
      <c r="R35" s="17"/>
    </row>
    <row r="36" spans="1:18" ht="16.5">
      <c r="A36" s="10"/>
      <c r="B36" s="10"/>
      <c r="F36" s="17"/>
      <c r="H36" s="10"/>
      <c r="I36" s="17"/>
      <c r="J36" s="17"/>
      <c r="K36" s="17"/>
      <c r="L36" s="17"/>
      <c r="N36" s="10"/>
      <c r="O36" s="17"/>
      <c r="P36" s="17"/>
      <c r="Q36" s="17"/>
      <c r="R36" s="17"/>
    </row>
    <row r="37" spans="1:18" ht="16.5">
      <c r="A37" s="10"/>
      <c r="B37" s="10"/>
      <c r="F37" s="17"/>
      <c r="H37" s="10"/>
      <c r="I37" s="17"/>
      <c r="J37" s="17"/>
      <c r="K37" s="17"/>
      <c r="L37" s="17"/>
      <c r="N37" s="10"/>
      <c r="O37" s="17"/>
      <c r="P37" s="17"/>
      <c r="Q37" s="17"/>
      <c r="R37" s="17"/>
    </row>
    <row r="38" spans="1:18" ht="16.5">
      <c r="A38" s="10"/>
      <c r="B38" s="10"/>
      <c r="F38" s="17"/>
      <c r="H38" s="10"/>
      <c r="I38" s="17"/>
      <c r="J38" s="17"/>
      <c r="K38" s="17"/>
      <c r="L38" s="17"/>
      <c r="N38" s="10"/>
      <c r="O38" s="17"/>
      <c r="P38" s="17"/>
      <c r="Q38" s="17"/>
      <c r="R38" s="17"/>
    </row>
    <row r="39" spans="1:18" ht="16.5">
      <c r="A39" s="10"/>
      <c r="B39" s="10"/>
      <c r="F39" s="17"/>
      <c r="H39" s="10"/>
      <c r="I39" s="17"/>
      <c r="J39" s="17"/>
      <c r="K39" s="17"/>
      <c r="L39" s="17"/>
      <c r="N39" s="10"/>
      <c r="O39" s="17"/>
      <c r="P39" s="17"/>
      <c r="Q39" s="17"/>
      <c r="R39" s="17"/>
    </row>
    <row r="40" spans="1:18" ht="16.5">
      <c r="A40" s="10"/>
      <c r="B40" s="10"/>
      <c r="F40" s="17"/>
      <c r="H40" s="10"/>
      <c r="I40" s="17"/>
      <c r="J40" s="17"/>
      <c r="K40" s="17"/>
      <c r="L40" s="17"/>
      <c r="N40" s="10"/>
      <c r="O40" s="17"/>
      <c r="P40" s="17"/>
      <c r="Q40" s="17"/>
      <c r="R40" s="17"/>
    </row>
    <row r="41" spans="1:18" ht="16.5">
      <c r="A41" s="10"/>
      <c r="B41" s="10"/>
      <c r="F41" s="17"/>
      <c r="H41" s="10"/>
      <c r="I41" s="17"/>
      <c r="J41" s="17"/>
      <c r="K41" s="17"/>
      <c r="L41" s="17"/>
      <c r="N41" s="10"/>
      <c r="O41" s="17"/>
      <c r="P41" s="17"/>
      <c r="Q41" s="17"/>
      <c r="R41" s="17"/>
    </row>
    <row r="42" spans="1:18" ht="16.5">
      <c r="A42" s="10"/>
      <c r="B42" s="10"/>
      <c r="F42" s="17"/>
      <c r="H42" s="10"/>
      <c r="I42" s="17"/>
      <c r="J42" s="17"/>
      <c r="K42" s="17"/>
      <c r="L42" s="17"/>
      <c r="N42" s="10"/>
      <c r="O42" s="17"/>
      <c r="P42" s="17"/>
      <c r="Q42" s="17"/>
      <c r="R42" s="17"/>
    </row>
    <row r="43" spans="1:18" ht="16.5">
      <c r="A43" s="10"/>
      <c r="B43" s="10"/>
      <c r="F43" s="17"/>
      <c r="H43" s="10"/>
      <c r="I43" s="17"/>
      <c r="J43" s="17"/>
      <c r="K43" s="17"/>
      <c r="L43" s="17"/>
      <c r="N43" s="10"/>
      <c r="O43" s="17"/>
      <c r="P43" s="17"/>
      <c r="Q43" s="17"/>
      <c r="R43" s="17"/>
    </row>
    <row r="44" spans="1:18" ht="16.5">
      <c r="A44" s="10"/>
      <c r="B44" s="10"/>
      <c r="F44" s="17"/>
      <c r="H44" s="10"/>
      <c r="I44" s="17"/>
      <c r="J44" s="17"/>
      <c r="K44" s="17"/>
      <c r="L44" s="17"/>
      <c r="N44" s="10"/>
      <c r="O44" s="17"/>
      <c r="P44" s="17"/>
      <c r="Q44" s="17"/>
      <c r="R44" s="17"/>
    </row>
    <row r="45" spans="1:18" ht="16.5">
      <c r="A45" s="10"/>
      <c r="B45" s="10"/>
      <c r="F45" s="17"/>
      <c r="H45" s="10"/>
      <c r="I45" s="17"/>
      <c r="J45" s="17"/>
      <c r="K45" s="17"/>
      <c r="L45" s="17"/>
      <c r="N45" s="10"/>
      <c r="O45" s="17"/>
      <c r="P45" s="17"/>
      <c r="Q45" s="17"/>
      <c r="R45" s="17"/>
    </row>
    <row r="46" spans="1:18" ht="16.5">
      <c r="A46" s="10"/>
      <c r="B46" s="10"/>
      <c r="F46" s="17"/>
      <c r="H46" s="10"/>
      <c r="I46" s="17"/>
      <c r="J46" s="17"/>
      <c r="K46" s="17"/>
      <c r="L46" s="17"/>
      <c r="N46" s="10"/>
      <c r="O46" s="17"/>
      <c r="P46" s="17"/>
      <c r="Q46" s="17"/>
      <c r="R46" s="17"/>
    </row>
    <row r="47" spans="1:18" ht="16.5">
      <c r="A47" s="10"/>
      <c r="B47" s="10"/>
      <c r="F47" s="17"/>
      <c r="H47" s="10"/>
      <c r="I47" s="17"/>
      <c r="J47" s="17"/>
      <c r="K47" s="17"/>
      <c r="L47" s="17"/>
      <c r="N47" s="10"/>
      <c r="O47" s="17"/>
      <c r="P47" s="17"/>
      <c r="Q47" s="17"/>
      <c r="R47" s="17"/>
    </row>
    <row r="48" spans="1:18" ht="16.5">
      <c r="A48" s="10"/>
      <c r="B48" s="10"/>
      <c r="F48" s="17"/>
      <c r="H48" s="10"/>
      <c r="I48" s="17"/>
      <c r="J48" s="17"/>
      <c r="K48" s="17"/>
      <c r="L48" s="17"/>
      <c r="N48" s="10"/>
      <c r="O48" s="17"/>
      <c r="P48" s="17"/>
      <c r="Q48" s="17"/>
      <c r="R48" s="17"/>
    </row>
    <row r="49" spans="1:18" ht="16.5">
      <c r="A49" s="10"/>
      <c r="B49" s="10"/>
      <c r="F49" s="17"/>
      <c r="H49" s="10"/>
      <c r="I49" s="17"/>
      <c r="J49" s="17"/>
      <c r="K49" s="17"/>
      <c r="L49" s="17"/>
      <c r="N49" s="10"/>
      <c r="O49" s="17"/>
      <c r="P49" s="17"/>
      <c r="Q49" s="17"/>
      <c r="R49" s="17"/>
    </row>
    <row r="50" spans="1:18" ht="16.5">
      <c r="A50" s="10"/>
      <c r="B50" s="10"/>
      <c r="F50" s="17"/>
      <c r="H50" s="10"/>
      <c r="I50" s="17"/>
      <c r="J50" s="17"/>
      <c r="K50" s="17"/>
      <c r="L50" s="17"/>
      <c r="N50" s="10"/>
      <c r="O50" s="17"/>
      <c r="P50" s="17"/>
      <c r="Q50" s="17"/>
      <c r="R50" s="17"/>
    </row>
    <row r="51" spans="1:18" ht="16.5">
      <c r="A51" s="10"/>
      <c r="B51" s="10"/>
      <c r="F51" s="17"/>
      <c r="H51" s="10"/>
      <c r="I51" s="17"/>
      <c r="J51" s="17"/>
      <c r="K51" s="17"/>
      <c r="L51" s="17"/>
      <c r="N51" s="10"/>
      <c r="O51" s="17"/>
      <c r="P51" s="17"/>
      <c r="Q51" s="17"/>
      <c r="R51" s="17"/>
    </row>
    <row r="52" spans="1:18" ht="16.5">
      <c r="A52" s="10"/>
      <c r="B52" s="10"/>
      <c r="F52" s="17"/>
      <c r="H52" s="10"/>
      <c r="I52" s="17"/>
      <c r="J52" s="17"/>
      <c r="K52" s="17"/>
      <c r="L52" s="17"/>
      <c r="N52" s="10"/>
      <c r="O52" s="17"/>
      <c r="P52" s="17"/>
      <c r="Q52" s="17"/>
      <c r="R52" s="17"/>
    </row>
    <row r="53" spans="1:18" ht="16.5">
      <c r="A53" s="10"/>
      <c r="B53" s="10"/>
      <c r="F53" s="17"/>
      <c r="H53" s="10"/>
      <c r="I53" s="17"/>
      <c r="J53" s="17"/>
      <c r="K53" s="17"/>
      <c r="L53" s="17"/>
      <c r="N53" s="10"/>
      <c r="O53" s="17"/>
      <c r="P53" s="17"/>
      <c r="Q53" s="17"/>
      <c r="R53" s="17"/>
    </row>
    <row r="54" spans="1:18" ht="16.5">
      <c r="A54" s="10"/>
      <c r="B54" s="10"/>
      <c r="F54" s="17"/>
      <c r="H54" s="10"/>
      <c r="I54" s="17"/>
      <c r="J54" s="17"/>
      <c r="K54" s="17"/>
      <c r="L54" s="17"/>
      <c r="N54" s="10"/>
      <c r="O54" s="17"/>
      <c r="P54" s="17"/>
      <c r="Q54" s="17"/>
      <c r="R54" s="17"/>
    </row>
    <row r="55" spans="1:18" ht="16.5">
      <c r="A55" s="10"/>
      <c r="B55" s="10"/>
      <c r="F55" s="17"/>
      <c r="H55" s="10"/>
      <c r="I55" s="17"/>
      <c r="J55" s="17"/>
      <c r="K55" s="17"/>
      <c r="L55" s="17"/>
      <c r="N55" s="10"/>
      <c r="O55" s="17"/>
      <c r="P55" s="17"/>
      <c r="Q55" s="17"/>
      <c r="R55" s="17"/>
    </row>
    <row r="56" spans="1:18" ht="16.5">
      <c r="A56" s="10"/>
      <c r="B56" s="10"/>
      <c r="F56" s="17"/>
      <c r="H56" s="10"/>
      <c r="I56" s="17"/>
      <c r="J56" s="17"/>
      <c r="K56" s="17"/>
      <c r="L56" s="17"/>
      <c r="N56" s="10"/>
      <c r="O56" s="17"/>
      <c r="P56" s="17"/>
      <c r="Q56" s="17"/>
      <c r="R56" s="17"/>
    </row>
  </sheetData>
  <mergeCells count="6">
    <mergeCell ref="B6:F6"/>
    <mergeCell ref="H6:L6"/>
    <mergeCell ref="N6:R6"/>
    <mergeCell ref="B33:F33"/>
    <mergeCell ref="H33:L33"/>
    <mergeCell ref="N33:R33"/>
  </mergeCells>
  <hyperlinks>
    <hyperlink ref="A3" location="Contents!A1" display="Back to contents" xr:uid="{A8ADB857-42C5-4F3D-B83A-5997466A5C4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8FA28-79EE-4191-9233-9D70EB01422D}">
  <sheetPr>
    <tabColor rgb="FFFFCCCC"/>
  </sheetPr>
  <dimension ref="A1:Z59"/>
  <sheetViews>
    <sheetView workbookViewId="0">
      <selection activeCell="A3" sqref="A3"/>
    </sheetView>
  </sheetViews>
  <sheetFormatPr defaultColWidth="9.140625" defaultRowHeight="15"/>
  <cols>
    <col min="1" max="16384" width="9.140625" style="1"/>
  </cols>
  <sheetData>
    <row r="1" spans="1:26" ht="21">
      <c r="A1" s="6" t="s">
        <v>157</v>
      </c>
    </row>
    <row r="3" spans="1:26">
      <c r="A3" s="8" t="s">
        <v>41</v>
      </c>
    </row>
    <row r="4" spans="1:26">
      <c r="A4" s="8"/>
    </row>
    <row r="5" spans="1:26" ht="18.75">
      <c r="A5" s="26" t="s">
        <v>66</v>
      </c>
    </row>
    <row r="6" spans="1:26" ht="18.75">
      <c r="A6" s="26" t="s">
        <v>94</v>
      </c>
    </row>
    <row r="7" spans="1:26">
      <c r="D7" s="16" t="s">
        <v>218</v>
      </c>
      <c r="L7" s="16" t="s">
        <v>214</v>
      </c>
      <c r="S7" s="16" t="s">
        <v>215</v>
      </c>
      <c r="Z7" s="16" t="s">
        <v>216</v>
      </c>
    </row>
    <row r="33" spans="1:26" ht="18.75">
      <c r="A33" s="26" t="s">
        <v>96</v>
      </c>
    </row>
    <row r="35" spans="1:26">
      <c r="D35" s="16"/>
      <c r="L35" s="16"/>
      <c r="S35" s="16"/>
      <c r="Z35" s="16"/>
    </row>
    <row r="59" spans="1:1" ht="18.75">
      <c r="A59" s="26" t="s">
        <v>97</v>
      </c>
    </row>
  </sheetData>
  <hyperlinks>
    <hyperlink ref="A3" location="Contents!A1" display="Back to contents" xr:uid="{363382AA-A219-4F28-815E-C896CFD05942}"/>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E8403-3AC6-4895-BAB5-A4B1A8236DF4}">
  <sheetPr>
    <tabColor theme="4"/>
  </sheetPr>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4D8EE-9C07-48FC-AC2D-42C964C78397}">
  <dimension ref="A1:B40"/>
  <sheetViews>
    <sheetView workbookViewId="0">
      <selection activeCell="A11" sqref="A11"/>
    </sheetView>
  </sheetViews>
  <sheetFormatPr defaultColWidth="9.140625" defaultRowHeight="15"/>
  <cols>
    <col min="1" max="1" width="59.5703125" style="1" customWidth="1"/>
    <col min="2" max="2" width="80.7109375" style="1" bestFit="1" customWidth="1"/>
    <col min="3" max="16384" width="9.140625" style="1"/>
  </cols>
  <sheetData>
    <row r="1" spans="1:2" ht="18.75">
      <c r="A1" s="11" t="s">
        <v>44</v>
      </c>
    </row>
    <row r="4" spans="1:2" ht="15.75">
      <c r="A4" s="15" t="s">
        <v>45</v>
      </c>
    </row>
    <row r="5" spans="1:2" s="14" customFormat="1" ht="21" customHeight="1">
      <c r="A5" s="13" t="s">
        <v>42</v>
      </c>
      <c r="B5" s="14" t="s">
        <v>43</v>
      </c>
    </row>
    <row r="6" spans="1:2" s="14" customFormat="1" ht="21" customHeight="1">
      <c r="A6" s="13" t="s">
        <v>230</v>
      </c>
      <c r="B6" s="14" t="s">
        <v>126</v>
      </c>
    </row>
    <row r="7" spans="1:2" s="14" customFormat="1" ht="21" customHeight="1">
      <c r="A7" s="13" t="s">
        <v>125</v>
      </c>
      <c r="B7" s="14" t="s">
        <v>99</v>
      </c>
    </row>
    <row r="8" spans="1:2" s="14" customFormat="1" ht="21" customHeight="1">
      <c r="A8" s="13" t="s">
        <v>127</v>
      </c>
      <c r="B8" s="14" t="s">
        <v>100</v>
      </c>
    </row>
    <row r="9" spans="1:2" s="14" customFormat="1" ht="21" customHeight="1">
      <c r="A9" s="13" t="s">
        <v>128</v>
      </c>
      <c r="B9" s="14" t="s">
        <v>101</v>
      </c>
    </row>
    <row r="10" spans="1:2" s="14" customFormat="1" ht="21" customHeight="1">
      <c r="A10" s="13" t="s">
        <v>129</v>
      </c>
      <c r="B10" s="14" t="s">
        <v>102</v>
      </c>
    </row>
    <row r="11" spans="1:2" s="14" customFormat="1" ht="21" customHeight="1">
      <c r="A11" s="13" t="s">
        <v>226</v>
      </c>
      <c r="B11" s="14" t="s">
        <v>223</v>
      </c>
    </row>
    <row r="12" spans="1:2" s="14" customFormat="1" ht="21" customHeight="1">
      <c r="A12" s="13" t="s">
        <v>225</v>
      </c>
      <c r="B12" s="14" t="s">
        <v>224</v>
      </c>
    </row>
    <row r="13" spans="1:2" s="14" customFormat="1" ht="21" customHeight="1">
      <c r="A13" s="13" t="s">
        <v>132</v>
      </c>
      <c r="B13" s="14" t="s">
        <v>104</v>
      </c>
    </row>
    <row r="14" spans="1:2" s="14" customFormat="1" ht="21" customHeight="1">
      <c r="A14" s="13" t="s">
        <v>133</v>
      </c>
      <c r="B14" s="14" t="s">
        <v>106</v>
      </c>
    </row>
    <row r="15" spans="1:2" s="14" customFormat="1" ht="21" customHeight="1">
      <c r="A15" s="13" t="s">
        <v>134</v>
      </c>
      <c r="B15" s="14" t="s">
        <v>107</v>
      </c>
    </row>
    <row r="16" spans="1:2" s="14" customFormat="1" ht="21" customHeight="1">
      <c r="A16" s="13" t="s">
        <v>135</v>
      </c>
      <c r="B16" s="14" t="s">
        <v>108</v>
      </c>
    </row>
    <row r="17" spans="1:2" s="14" customFormat="1" ht="21" customHeight="1">
      <c r="A17" s="13" t="s">
        <v>136</v>
      </c>
      <c r="B17" s="14" t="s">
        <v>105</v>
      </c>
    </row>
    <row r="18" spans="1:2" s="14" customFormat="1" ht="21" customHeight="1">
      <c r="A18" s="13" t="s">
        <v>131</v>
      </c>
      <c r="B18" s="14" t="s">
        <v>109</v>
      </c>
    </row>
    <row r="19" spans="1:2" s="14" customFormat="1" ht="21" customHeight="1">
      <c r="A19" s="13" t="s">
        <v>130</v>
      </c>
      <c r="B19" s="14" t="s">
        <v>110</v>
      </c>
    </row>
    <row r="20" spans="1:2" s="14" customFormat="1" ht="21" customHeight="1">
      <c r="A20" s="13"/>
    </row>
    <row r="21" spans="1:2" s="14" customFormat="1" ht="21" customHeight="1">
      <c r="A21" s="15" t="s">
        <v>103</v>
      </c>
    </row>
    <row r="22" spans="1:2" s="14" customFormat="1" ht="21" customHeight="1">
      <c r="A22" s="13" t="s">
        <v>171</v>
      </c>
      <c r="B22" s="14" t="s">
        <v>172</v>
      </c>
    </row>
    <row r="23" spans="1:2" s="14" customFormat="1" ht="21" customHeight="1">
      <c r="A23" s="13" t="s">
        <v>177</v>
      </c>
      <c r="B23" s="14" t="s">
        <v>209</v>
      </c>
    </row>
    <row r="24" spans="1:2" s="14" customFormat="1" ht="23.25" customHeight="1">
      <c r="A24" s="13" t="s">
        <v>203</v>
      </c>
      <c r="B24" s="14" t="s">
        <v>211</v>
      </c>
    </row>
    <row r="25" spans="1:2" s="14" customFormat="1">
      <c r="A25" s="13" t="s">
        <v>210</v>
      </c>
      <c r="B25" s="1" t="s">
        <v>205</v>
      </c>
    </row>
    <row r="26" spans="1:2" s="14" customFormat="1"/>
    <row r="27" spans="1:2" s="14" customFormat="1"/>
    <row r="28" spans="1:2" s="14" customFormat="1"/>
    <row r="29" spans="1:2" s="14" customFormat="1"/>
    <row r="30" spans="1:2" s="14" customFormat="1"/>
    <row r="31" spans="1:2" s="14" customFormat="1"/>
    <row r="32" spans="1:2" s="14" customFormat="1"/>
    <row r="33" s="14" customFormat="1"/>
    <row r="34" s="14" customFormat="1"/>
    <row r="35" s="14" customFormat="1"/>
    <row r="36" s="14" customFormat="1"/>
    <row r="37" s="14" customFormat="1"/>
    <row r="38" s="14" customFormat="1"/>
    <row r="39" s="14" customFormat="1"/>
    <row r="40" s="14" customFormat="1"/>
  </sheetData>
  <hyperlinks>
    <hyperlink ref="A5" location="'B.1 Estimated property values '!A1" display="B.1 Estimated property values" xr:uid="{F19A466A-E984-4DB3-B476-43C1DAE25F77}"/>
    <hyperlink ref="A7" location="'B.3 9 bands by council'!A1" display="B.2 9 bands by council" xr:uid="{7B69AEF8-996F-468A-8B5C-562BDCF7537C}"/>
    <hyperlink ref="A8" location="'B.4 12 bands by council'!A1" display="B.4 12 bands by council" xr:uid="{94045FBE-FD85-47BB-8FDB-0AD1E8A47BD2}"/>
    <hyperlink ref="A9" location="'B.5 Changes in tax bases'!A1" display="B.5 Changes in tax bases" xr:uid="{3AA0F887-CEB5-47D9-B199-E8473BF73189}"/>
    <hyperlink ref="A10" location="'B.6 Changes in RSG'!A1" display="B.6 Changes in RSG" xr:uid="{E3BE2059-6862-42CA-8A6E-1A00807059D3}"/>
    <hyperlink ref="A12" location="'B.8 Average net bills'!A1" display="B.8 Average net bills" xr:uid="{C14D632E-94EC-4B53-800A-36D85305C374}"/>
    <hyperlink ref="A11" location="'B.7 Average gross bills'!A1" display="B.7 Average gross bills" xr:uid="{AE287AA8-895A-489A-96EE-8336997F6ABB}"/>
    <hyperlink ref="A13" location="'B.9 Bills by LSOA'!A1" display="B.9 Bills by LSOA" xr:uid="{D5E052F3-8E12-4E15-A8A1-99320F1DFD02}"/>
    <hyperlink ref="A14" location="'B.10 Bills by LSOA deprivation'!A1" display="B.10 Bills by LSOA deprivation" xr:uid="{1B549C7D-4B2E-40F5-889C-3BAA038DEFBA}"/>
    <hyperlink ref="A15" location="'B.11 Bills by LSOA density'!A1" display="B.11 Bills by LSOA population density" xr:uid="{BC97677C-81A1-4130-BC6F-0CE567BD04A1}"/>
    <hyperlink ref="A16" location="'B.12 Gross bills by property'!A1" display="B.12 Gross bills by property" xr:uid="{176214E2-55BE-4D5B-8ABD-FA354E330EDF}"/>
    <hyperlink ref="A18" location="'B.14 Change in values (council)'!A1" display="B.14 Change in values (council)" xr:uid="{3D299FEA-6CBD-4436-AC90-6BFB3B4E01B8}"/>
    <hyperlink ref="A19" location="'B.15 Change in values (LSOA)'!A1" display="B.15 Change in values (LSOA)" xr:uid="{2C22EFAC-C099-493D-A34F-372CF094F088}"/>
    <hyperlink ref="A6" location="'B.2 Band changes'!A1" display="B.Bands changes" xr:uid="{43B28599-6A58-4A02-8515-DF8C288C81D5}"/>
    <hyperlink ref="A17" location="'B.13 Bills as % of value'!A1" display="B.13 Bills as a % of value" xr:uid="{19C98CC5-3661-48ED-ADCB-658B6B7457A0}"/>
    <hyperlink ref="A22" location="'B.16 Changes in cash bills'!A1" display="B.16 Distribution of cash changes in bill" xr:uid="{84A56012-987A-4F1F-AA56-959FCA2F8E25}"/>
    <hyperlink ref="A23" location="'B.17 Winners losers - income'!A1" display="B.16 Distribution of cash changes in bill" xr:uid="{2179E325-E2AB-4D6A-A93F-C335379CF6AE}"/>
    <hyperlink ref="A24" location="'B.18 Winners losers '!A1" display="B.18 Winners and losers - all reforms" xr:uid="{5731CB41-4651-40CD-B44B-BBEE84A49447}"/>
    <hyperlink ref="A25" location="'B.19 Average effects'!A1" display="B.19 Average effects - all rforms" xr:uid="{FB1F5D70-3536-4956-894B-6644F0235EAF}"/>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F7CF-32C8-43B4-ADF8-97ED184EC969}">
  <sheetPr>
    <tabColor theme="4" tint="0.59999389629810485"/>
  </sheetPr>
  <dimension ref="A1:K15"/>
  <sheetViews>
    <sheetView workbookViewId="0">
      <selection activeCell="A3" sqref="A3"/>
    </sheetView>
  </sheetViews>
  <sheetFormatPr defaultColWidth="9.140625" defaultRowHeight="15"/>
  <cols>
    <col min="1" max="1" width="30.140625" style="1" customWidth="1"/>
    <col min="2" max="2" width="22.42578125" style="1" bestFit="1" customWidth="1"/>
    <col min="3" max="3" width="27.5703125" style="1" bestFit="1" customWidth="1"/>
    <col min="4" max="4" width="28.7109375" style="1" bestFit="1" customWidth="1"/>
    <col min="5" max="5" width="26.140625" style="1" bestFit="1" customWidth="1"/>
    <col min="6" max="7" width="9.140625" style="1"/>
    <col min="8" max="8" width="22.42578125" style="1" bestFit="1" customWidth="1"/>
    <col min="9" max="9" width="27.5703125" style="1" bestFit="1" customWidth="1"/>
    <col min="10" max="10" width="28.7109375" style="1" bestFit="1" customWidth="1"/>
    <col min="11" max="11" width="26.140625" style="1" bestFit="1" customWidth="1"/>
    <col min="12" max="16384" width="9.140625" style="1"/>
  </cols>
  <sheetData>
    <row r="1" spans="1:11" ht="21">
      <c r="A1" s="6" t="s">
        <v>169</v>
      </c>
    </row>
    <row r="2" spans="1:11" ht="21">
      <c r="A2" s="6"/>
    </row>
    <row r="3" spans="1:11">
      <c r="A3" s="8" t="s">
        <v>41</v>
      </c>
    </row>
    <row r="5" spans="1:11" ht="16.5">
      <c r="B5" s="71" t="s">
        <v>173</v>
      </c>
      <c r="C5" s="81"/>
      <c r="D5" s="81"/>
      <c r="E5" s="81"/>
      <c r="H5" s="71" t="s">
        <v>170</v>
      </c>
      <c r="I5" s="81"/>
      <c r="J5" s="81"/>
      <c r="K5" s="81"/>
    </row>
    <row r="6" spans="1:11" ht="16.5">
      <c r="B6" s="18" t="s">
        <v>213</v>
      </c>
      <c r="C6" s="18" t="s">
        <v>214</v>
      </c>
      <c r="D6" s="18" t="s">
        <v>215</v>
      </c>
      <c r="E6" s="18" t="s">
        <v>216</v>
      </c>
      <c r="H6" s="18" t="s">
        <v>213</v>
      </c>
      <c r="I6" s="18" t="s">
        <v>214</v>
      </c>
      <c r="J6" s="18" t="s">
        <v>215</v>
      </c>
      <c r="K6" s="18" t="s">
        <v>216</v>
      </c>
    </row>
    <row r="7" spans="1:11" ht="16.5">
      <c r="A7" s="44" t="s">
        <v>160</v>
      </c>
      <c r="B7" s="28">
        <v>0.4</v>
      </c>
      <c r="C7" s="28">
        <v>0.3</v>
      </c>
      <c r="D7" s="28">
        <v>0.4</v>
      </c>
      <c r="E7" s="28">
        <v>0.5</v>
      </c>
      <c r="F7" s="28"/>
      <c r="G7" s="28"/>
      <c r="H7" s="28">
        <v>0.3</v>
      </c>
      <c r="I7" s="28">
        <v>0.3</v>
      </c>
      <c r="J7" s="28">
        <v>0.3</v>
      </c>
      <c r="K7" s="28">
        <v>0.4</v>
      </c>
    </row>
    <row r="8" spans="1:11" ht="16.5">
      <c r="A8" s="44" t="s">
        <v>161</v>
      </c>
      <c r="B8" s="28">
        <v>2.1</v>
      </c>
      <c r="C8" s="28">
        <v>2.2999999999999998</v>
      </c>
      <c r="D8" s="28">
        <v>6.8</v>
      </c>
      <c r="E8" s="28">
        <v>15.5</v>
      </c>
      <c r="F8" s="28"/>
      <c r="G8" s="28"/>
      <c r="H8" s="28">
        <v>1.8</v>
      </c>
      <c r="I8" s="28">
        <v>1.8</v>
      </c>
      <c r="J8" s="28">
        <v>4.7</v>
      </c>
      <c r="K8" s="28">
        <v>11.1</v>
      </c>
    </row>
    <row r="9" spans="1:11" ht="16.5">
      <c r="A9" s="44" t="s">
        <v>162</v>
      </c>
      <c r="B9" s="28">
        <v>14.6</v>
      </c>
      <c r="C9" s="28">
        <v>29.9</v>
      </c>
      <c r="D9" s="28">
        <v>31</v>
      </c>
      <c r="E9" s="28">
        <v>35.1</v>
      </c>
      <c r="F9" s="28"/>
      <c r="G9" s="28"/>
      <c r="H9" s="28">
        <v>12.2</v>
      </c>
      <c r="I9" s="28">
        <v>22.4</v>
      </c>
      <c r="J9" s="28">
        <v>21.8</v>
      </c>
      <c r="K9" s="28">
        <v>25.5</v>
      </c>
    </row>
    <row r="10" spans="1:11" ht="16.5">
      <c r="A10" s="44" t="s">
        <v>163</v>
      </c>
      <c r="B10" s="28">
        <v>10.6</v>
      </c>
      <c r="C10" s="28">
        <v>22.8</v>
      </c>
      <c r="D10" s="28">
        <v>16.399999999999999</v>
      </c>
      <c r="E10" s="28">
        <v>15</v>
      </c>
      <c r="F10" s="28"/>
      <c r="G10" s="28"/>
      <c r="H10" s="28">
        <v>7.2</v>
      </c>
      <c r="I10" s="28">
        <v>16.100000000000001</v>
      </c>
      <c r="J10" s="28">
        <v>12.8</v>
      </c>
      <c r="K10" s="28">
        <v>11.8</v>
      </c>
    </row>
    <row r="11" spans="1:11" ht="16.5">
      <c r="A11" s="44" t="s">
        <v>164</v>
      </c>
      <c r="B11" s="28">
        <v>47.6</v>
      </c>
      <c r="C11" s="28">
        <v>12.5</v>
      </c>
      <c r="D11" s="28">
        <v>11.7</v>
      </c>
      <c r="E11" s="28">
        <v>8.9</v>
      </c>
      <c r="F11" s="28"/>
      <c r="G11" s="28"/>
      <c r="H11" s="28">
        <v>60.2</v>
      </c>
      <c r="I11" s="28">
        <v>32.9</v>
      </c>
      <c r="J11" s="28">
        <v>32.200000000000003</v>
      </c>
      <c r="K11" s="28">
        <v>30.2</v>
      </c>
    </row>
    <row r="12" spans="1:11" ht="16.5">
      <c r="A12" s="44" t="s">
        <v>165</v>
      </c>
      <c r="B12" s="28">
        <v>9.1</v>
      </c>
      <c r="C12" s="28">
        <v>15.2</v>
      </c>
      <c r="D12" s="28">
        <v>13.3</v>
      </c>
      <c r="E12" s="28">
        <v>5.8</v>
      </c>
      <c r="F12" s="28"/>
      <c r="G12" s="28"/>
      <c r="H12" s="28">
        <v>5.7</v>
      </c>
      <c r="I12" s="28">
        <v>12.1</v>
      </c>
      <c r="J12" s="28">
        <v>10.6</v>
      </c>
      <c r="K12" s="28">
        <v>4.5999999999999996</v>
      </c>
    </row>
    <row r="13" spans="1:11" ht="16.5">
      <c r="A13" s="44" t="s">
        <v>166</v>
      </c>
      <c r="B13" s="28">
        <v>12.6</v>
      </c>
      <c r="C13" s="28">
        <v>7.1</v>
      </c>
      <c r="D13" s="28">
        <v>9.9</v>
      </c>
      <c r="E13" s="28">
        <v>7.7</v>
      </c>
      <c r="F13" s="28"/>
      <c r="G13" s="28"/>
      <c r="H13" s="28">
        <v>10.1</v>
      </c>
      <c r="I13" s="28">
        <v>5.7</v>
      </c>
      <c r="J13" s="28">
        <v>8.5</v>
      </c>
      <c r="K13" s="28">
        <v>6.4</v>
      </c>
    </row>
    <row r="14" spans="1:11" ht="16.5">
      <c r="A14" s="44" t="s">
        <v>167</v>
      </c>
      <c r="B14" s="28">
        <v>2.1</v>
      </c>
      <c r="C14" s="28">
        <v>7.5</v>
      </c>
      <c r="D14" s="28">
        <v>7.7</v>
      </c>
      <c r="E14" s="28">
        <v>5</v>
      </c>
      <c r="F14" s="28"/>
      <c r="G14" s="28"/>
      <c r="H14" s="28">
        <v>1.7</v>
      </c>
      <c r="I14" s="28">
        <v>6.8</v>
      </c>
      <c r="J14" s="28">
        <v>6.8</v>
      </c>
      <c r="K14" s="28">
        <v>4.3</v>
      </c>
    </row>
    <row r="15" spans="1:11" ht="16.5">
      <c r="A15" s="44" t="s">
        <v>168</v>
      </c>
      <c r="B15" s="28">
        <v>0.9</v>
      </c>
      <c r="C15" s="28">
        <v>2.2999999999999998</v>
      </c>
      <c r="D15" s="28">
        <v>2.8</v>
      </c>
      <c r="E15" s="28">
        <v>6.4</v>
      </c>
      <c r="F15" s="28"/>
      <c r="G15" s="28"/>
      <c r="H15" s="28">
        <v>0.8</v>
      </c>
      <c r="I15" s="28">
        <v>1.9</v>
      </c>
      <c r="J15" s="28">
        <v>2.2999999999999998</v>
      </c>
      <c r="K15" s="28">
        <v>5.7</v>
      </c>
    </row>
  </sheetData>
  <mergeCells count="2">
    <mergeCell ref="B5:E5"/>
    <mergeCell ref="H5:K5"/>
  </mergeCells>
  <hyperlinks>
    <hyperlink ref="A3" location="Contents!A1" display="Back to contents" xr:uid="{2C2FFB6C-4E60-4355-A9C2-785A620E6413}"/>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3EDD-7378-4640-8D6E-50D9C335E657}">
  <sheetPr>
    <tabColor theme="4" tint="0.59999389629810485"/>
  </sheetPr>
  <dimension ref="A1:V22"/>
  <sheetViews>
    <sheetView zoomScale="115" zoomScaleNormal="115" workbookViewId="0">
      <selection activeCell="A3" sqref="A3"/>
    </sheetView>
  </sheetViews>
  <sheetFormatPr defaultColWidth="9.140625" defaultRowHeight="16.5"/>
  <cols>
    <col min="1" max="3" width="9.140625" style="28"/>
    <col min="4" max="4" width="16.42578125" style="28" bestFit="1" customWidth="1"/>
    <col min="5" max="5" width="22.85546875" style="28" bestFit="1" customWidth="1"/>
    <col min="6" max="6" width="21.7109375" style="28" bestFit="1" customWidth="1"/>
    <col min="7" max="7" width="20.140625" style="28" bestFit="1" customWidth="1"/>
    <col min="8" max="8" width="22.85546875" style="28" bestFit="1" customWidth="1"/>
    <col min="9" max="9" width="20.28515625" style="28" bestFit="1" customWidth="1"/>
    <col min="10" max="10" width="22" style="28" bestFit="1" customWidth="1"/>
    <col min="11" max="11" width="23" style="28" bestFit="1" customWidth="1"/>
    <col min="12" max="12" width="16.7109375" style="28" bestFit="1" customWidth="1"/>
    <col min="13" max="13" width="9.140625" style="28"/>
    <col min="14" max="14" width="16.42578125" style="28" customWidth="1"/>
    <col min="15" max="15" width="22.85546875" style="28" bestFit="1" customWidth="1"/>
    <col min="16" max="16" width="21.7109375" style="28" bestFit="1" customWidth="1"/>
    <col min="17" max="17" width="20.140625" style="28" bestFit="1" customWidth="1"/>
    <col min="18" max="18" width="22.85546875" style="28" bestFit="1" customWidth="1"/>
    <col min="19" max="19" width="20.28515625" style="28" bestFit="1" customWidth="1"/>
    <col min="20" max="20" width="22" style="28" bestFit="1" customWidth="1"/>
    <col min="21" max="21" width="23" style="28" bestFit="1" customWidth="1"/>
    <col min="22" max="22" width="16.7109375" style="28" bestFit="1" customWidth="1"/>
    <col min="23" max="16384" width="9.140625" style="28"/>
  </cols>
  <sheetData>
    <row r="1" spans="1:22" ht="21">
      <c r="A1" s="6" t="s">
        <v>208</v>
      </c>
    </row>
    <row r="2" spans="1:22" ht="21">
      <c r="A2" s="6"/>
    </row>
    <row r="3" spans="1:22">
      <c r="A3" s="45" t="s">
        <v>41</v>
      </c>
    </row>
    <row r="4" spans="1:22">
      <c r="A4" s="45"/>
    </row>
    <row r="5" spans="1:22">
      <c r="A5" s="55" t="s">
        <v>206</v>
      </c>
    </row>
    <row r="6" spans="1:22">
      <c r="D6" s="71" t="s">
        <v>213</v>
      </c>
      <c r="E6" s="71"/>
      <c r="F6" s="71"/>
      <c r="G6" s="71"/>
      <c r="H6" s="71"/>
      <c r="I6" s="71"/>
      <c r="J6" s="71"/>
      <c r="K6" s="71"/>
      <c r="L6" s="71"/>
      <c r="N6" s="71" t="s">
        <v>215</v>
      </c>
      <c r="O6" s="71"/>
      <c r="P6" s="71"/>
      <c r="Q6" s="71"/>
      <c r="R6" s="71"/>
      <c r="S6" s="71"/>
      <c r="T6" s="71"/>
      <c r="U6" s="71"/>
      <c r="V6" s="71"/>
    </row>
    <row r="7" spans="1:22">
      <c r="A7" s="46" t="s">
        <v>174</v>
      </c>
      <c r="D7" s="46" t="s">
        <v>160</v>
      </c>
      <c r="E7" s="46" t="s">
        <v>161</v>
      </c>
      <c r="F7" s="46" t="s">
        <v>162</v>
      </c>
      <c r="G7" s="46" t="s">
        <v>163</v>
      </c>
      <c r="H7" s="46" t="s">
        <v>164</v>
      </c>
      <c r="I7" s="46" t="s">
        <v>165</v>
      </c>
      <c r="J7" s="46" t="s">
        <v>166</v>
      </c>
      <c r="K7" s="46" t="s">
        <v>167</v>
      </c>
      <c r="L7" s="46" t="s">
        <v>168</v>
      </c>
      <c r="N7" s="46" t="s">
        <v>160</v>
      </c>
      <c r="O7" s="46" t="s">
        <v>161</v>
      </c>
      <c r="P7" s="46" t="s">
        <v>162</v>
      </c>
      <c r="Q7" s="46" t="s">
        <v>163</v>
      </c>
      <c r="R7" s="46" t="s">
        <v>164</v>
      </c>
      <c r="S7" s="46" t="s">
        <v>165</v>
      </c>
      <c r="T7" s="46" t="s">
        <v>166</v>
      </c>
      <c r="U7" s="46" t="s">
        <v>167</v>
      </c>
      <c r="V7" s="46" t="s">
        <v>168</v>
      </c>
    </row>
    <row r="8" spans="1:22">
      <c r="A8" s="47" t="s">
        <v>176</v>
      </c>
      <c r="D8" s="28">
        <v>0</v>
      </c>
      <c r="E8" s="28">
        <v>0.4</v>
      </c>
      <c r="F8" s="28">
        <v>2.7</v>
      </c>
      <c r="G8" s="28">
        <v>3.6</v>
      </c>
      <c r="H8" s="28">
        <v>85.6</v>
      </c>
      <c r="I8" s="28">
        <v>3.2</v>
      </c>
      <c r="J8" s="28">
        <v>3.2</v>
      </c>
      <c r="K8" s="28">
        <v>0.9</v>
      </c>
      <c r="L8" s="28">
        <v>0.4</v>
      </c>
      <c r="N8" s="28">
        <v>0.2</v>
      </c>
      <c r="O8" s="28">
        <v>2</v>
      </c>
      <c r="P8" s="28">
        <v>10.5</v>
      </c>
      <c r="Q8" s="28">
        <v>7.4</v>
      </c>
      <c r="R8" s="28">
        <v>71.900000000000006</v>
      </c>
      <c r="S8" s="28">
        <v>4.2</v>
      </c>
      <c r="T8" s="28">
        <v>1.6</v>
      </c>
      <c r="U8" s="28">
        <v>1.7</v>
      </c>
      <c r="V8" s="28">
        <v>0.6</v>
      </c>
    </row>
    <row r="9" spans="1:22">
      <c r="A9" s="47">
        <v>2</v>
      </c>
      <c r="D9" s="28">
        <v>0.1</v>
      </c>
      <c r="E9" s="28">
        <v>0.7</v>
      </c>
      <c r="F9" s="28">
        <v>8.6999999999999993</v>
      </c>
      <c r="G9" s="28">
        <v>9.4</v>
      </c>
      <c r="H9" s="28">
        <v>65.7</v>
      </c>
      <c r="I9" s="28">
        <v>7.9</v>
      </c>
      <c r="J9" s="28">
        <v>6.1</v>
      </c>
      <c r="K9" s="28">
        <v>1</v>
      </c>
      <c r="L9" s="28">
        <v>0.4</v>
      </c>
      <c r="N9" s="28">
        <v>0.1</v>
      </c>
      <c r="O9" s="28">
        <v>4.5999999999999996</v>
      </c>
      <c r="P9" s="28">
        <v>28.5</v>
      </c>
      <c r="Q9" s="28">
        <v>14.7</v>
      </c>
      <c r="R9" s="28">
        <v>36.799999999999997</v>
      </c>
      <c r="S9" s="28">
        <v>7</v>
      </c>
      <c r="T9" s="28">
        <v>4.4000000000000004</v>
      </c>
      <c r="U9" s="28">
        <v>3.1</v>
      </c>
      <c r="V9" s="28">
        <v>0.7</v>
      </c>
    </row>
    <row r="10" spans="1:22">
      <c r="A10" s="47">
        <v>3</v>
      </c>
      <c r="D10" s="28">
        <v>0.2</v>
      </c>
      <c r="E10" s="28">
        <v>0.9</v>
      </c>
      <c r="F10" s="28">
        <v>12.8</v>
      </c>
      <c r="G10" s="28">
        <v>9.3000000000000007</v>
      </c>
      <c r="H10" s="28">
        <v>56.7</v>
      </c>
      <c r="I10" s="28">
        <v>6.5</v>
      </c>
      <c r="J10" s="28">
        <v>12.1</v>
      </c>
      <c r="K10" s="28">
        <v>0.7</v>
      </c>
      <c r="L10" s="28">
        <v>0.7</v>
      </c>
      <c r="N10" s="28">
        <v>0.4</v>
      </c>
      <c r="O10" s="28">
        <v>6.5</v>
      </c>
      <c r="P10" s="28">
        <v>25.3</v>
      </c>
      <c r="Q10" s="28">
        <v>16.2</v>
      </c>
      <c r="R10" s="28">
        <v>23</v>
      </c>
      <c r="S10" s="28">
        <v>13.5</v>
      </c>
      <c r="T10" s="28">
        <v>8.1999999999999993</v>
      </c>
      <c r="U10" s="28">
        <v>5.6</v>
      </c>
      <c r="V10" s="28">
        <v>1.5</v>
      </c>
    </row>
    <row r="11" spans="1:22">
      <c r="A11" s="47">
        <v>4</v>
      </c>
      <c r="D11" s="28">
        <v>0.7</v>
      </c>
      <c r="E11" s="28">
        <v>2.4</v>
      </c>
      <c r="F11" s="28">
        <v>17.899999999999999</v>
      </c>
      <c r="G11" s="28">
        <v>7.5</v>
      </c>
      <c r="H11" s="28">
        <v>48.9</v>
      </c>
      <c r="I11" s="28">
        <v>7</v>
      </c>
      <c r="J11" s="28">
        <v>13.3</v>
      </c>
      <c r="K11" s="28">
        <v>1.3</v>
      </c>
      <c r="L11" s="28">
        <v>1.1000000000000001</v>
      </c>
      <c r="N11" s="28">
        <v>0.7</v>
      </c>
      <c r="O11" s="28">
        <v>6.2</v>
      </c>
      <c r="P11" s="28">
        <v>25</v>
      </c>
      <c r="Q11" s="28">
        <v>14.7</v>
      </c>
      <c r="R11" s="28">
        <v>19.899999999999999</v>
      </c>
      <c r="S11" s="28">
        <v>13.7</v>
      </c>
      <c r="T11" s="28">
        <v>10.7</v>
      </c>
      <c r="U11" s="28">
        <v>6.2</v>
      </c>
      <c r="V11" s="28">
        <v>2.9</v>
      </c>
    </row>
    <row r="12" spans="1:22">
      <c r="A12" s="47" t="s">
        <v>175</v>
      </c>
      <c r="D12" s="28">
        <v>0.6</v>
      </c>
      <c r="E12" s="28">
        <v>4.7</v>
      </c>
      <c r="F12" s="28">
        <v>18.8</v>
      </c>
      <c r="G12" s="28">
        <v>6</v>
      </c>
      <c r="H12" s="28">
        <v>44.3</v>
      </c>
      <c r="I12" s="28">
        <v>3.8</v>
      </c>
      <c r="J12" s="28">
        <v>15.9</v>
      </c>
      <c r="K12" s="28">
        <v>4.4000000000000004</v>
      </c>
      <c r="L12" s="28">
        <v>1.6</v>
      </c>
      <c r="N12" s="28">
        <v>0.3</v>
      </c>
      <c r="O12" s="28">
        <v>4.2</v>
      </c>
      <c r="P12" s="28">
        <v>19.600000000000001</v>
      </c>
      <c r="Q12" s="28">
        <v>11</v>
      </c>
      <c r="R12" s="28">
        <v>9.4</v>
      </c>
      <c r="S12" s="28">
        <v>14.8</v>
      </c>
      <c r="T12" s="28">
        <v>17.600000000000001</v>
      </c>
      <c r="U12" s="28">
        <v>17.5</v>
      </c>
      <c r="V12" s="28">
        <v>5.6</v>
      </c>
    </row>
    <row r="15" spans="1:22">
      <c r="A15" s="55" t="s">
        <v>207</v>
      </c>
    </row>
    <row r="16" spans="1:22">
      <c r="D16" s="71" t="s">
        <v>213</v>
      </c>
      <c r="E16" s="71"/>
      <c r="F16" s="71"/>
      <c r="G16" s="71"/>
      <c r="H16" s="71"/>
      <c r="I16" s="71"/>
      <c r="J16" s="71"/>
      <c r="K16" s="71"/>
      <c r="L16" s="71"/>
      <c r="N16" s="71" t="s">
        <v>215</v>
      </c>
      <c r="O16" s="71"/>
      <c r="P16" s="71"/>
      <c r="Q16" s="71"/>
      <c r="R16" s="71"/>
      <c r="S16" s="71"/>
      <c r="T16" s="71"/>
      <c r="U16" s="71"/>
      <c r="V16" s="71"/>
    </row>
    <row r="17" spans="1:22">
      <c r="A17" s="46" t="s">
        <v>174</v>
      </c>
      <c r="D17" s="46" t="s">
        <v>160</v>
      </c>
      <c r="E17" s="46" t="s">
        <v>161</v>
      </c>
      <c r="F17" s="46" t="s">
        <v>162</v>
      </c>
      <c r="G17" s="46" t="s">
        <v>163</v>
      </c>
      <c r="H17" s="46" t="s">
        <v>164</v>
      </c>
      <c r="I17" s="46" t="s">
        <v>165</v>
      </c>
      <c r="J17" s="46" t="s">
        <v>166</v>
      </c>
      <c r="K17" s="46" t="s">
        <v>167</v>
      </c>
      <c r="L17" s="46" t="s">
        <v>168</v>
      </c>
      <c r="N17" s="46" t="s">
        <v>160</v>
      </c>
      <c r="O17" s="46" t="s">
        <v>161</v>
      </c>
      <c r="P17" s="46" t="s">
        <v>162</v>
      </c>
      <c r="Q17" s="46" t="s">
        <v>163</v>
      </c>
      <c r="R17" s="46" t="s">
        <v>164</v>
      </c>
      <c r="S17" s="46" t="s">
        <v>165</v>
      </c>
      <c r="T17" s="46" t="s">
        <v>166</v>
      </c>
      <c r="U17" s="46" t="s">
        <v>167</v>
      </c>
      <c r="V17" s="46" t="s">
        <v>168</v>
      </c>
    </row>
    <row r="18" spans="1:22">
      <c r="A18" s="47" t="s">
        <v>176</v>
      </c>
      <c r="D18" s="28">
        <v>0.3</v>
      </c>
      <c r="E18" s="28">
        <v>1.2</v>
      </c>
      <c r="F18" s="28">
        <v>9.1999999999999993</v>
      </c>
      <c r="G18" s="28">
        <v>14.3</v>
      </c>
      <c r="H18" s="28">
        <v>48.4</v>
      </c>
      <c r="I18" s="28">
        <v>12.7</v>
      </c>
      <c r="J18" s="28">
        <v>11.5</v>
      </c>
      <c r="K18" s="28">
        <v>1.8</v>
      </c>
      <c r="L18" s="28">
        <v>0.5</v>
      </c>
      <c r="N18" s="28">
        <v>0.5</v>
      </c>
      <c r="O18" s="28">
        <v>7.7</v>
      </c>
      <c r="P18" s="28">
        <v>35.799999999999997</v>
      </c>
      <c r="Q18" s="28">
        <v>19</v>
      </c>
      <c r="R18" s="28">
        <v>11.6</v>
      </c>
      <c r="S18" s="28">
        <v>13.4</v>
      </c>
      <c r="T18" s="28">
        <v>6.6</v>
      </c>
      <c r="U18" s="28">
        <v>4.2</v>
      </c>
      <c r="V18" s="28">
        <v>1.3</v>
      </c>
    </row>
    <row r="19" spans="1:22">
      <c r="A19" s="47">
        <v>2</v>
      </c>
      <c r="D19" s="28">
        <v>0.2</v>
      </c>
      <c r="E19" s="28">
        <v>1</v>
      </c>
      <c r="F19" s="28">
        <v>12.2</v>
      </c>
      <c r="G19" s="28">
        <v>13.1</v>
      </c>
      <c r="H19" s="28">
        <v>50.9</v>
      </c>
      <c r="I19" s="28">
        <v>11.9</v>
      </c>
      <c r="J19" s="28">
        <v>8.8000000000000007</v>
      </c>
      <c r="K19" s="28">
        <v>1.4</v>
      </c>
      <c r="L19" s="28">
        <v>0.6</v>
      </c>
      <c r="N19" s="28">
        <v>0.2</v>
      </c>
      <c r="O19" s="28">
        <v>7.6</v>
      </c>
      <c r="P19" s="28">
        <v>39.299999999999997</v>
      </c>
      <c r="Q19" s="28">
        <v>18.3</v>
      </c>
      <c r="R19" s="28">
        <v>13.2</v>
      </c>
      <c r="S19" s="28">
        <v>9.3000000000000007</v>
      </c>
      <c r="T19" s="28">
        <v>6.4</v>
      </c>
      <c r="U19" s="28">
        <v>4</v>
      </c>
      <c r="V19" s="28">
        <v>1.7</v>
      </c>
    </row>
    <row r="20" spans="1:22">
      <c r="A20" s="47">
        <v>3</v>
      </c>
      <c r="D20" s="28">
        <v>0.2</v>
      </c>
      <c r="E20" s="28">
        <v>1</v>
      </c>
      <c r="F20" s="28">
        <v>14.3</v>
      </c>
      <c r="G20" s="28">
        <v>11.7</v>
      </c>
      <c r="H20" s="28">
        <v>48.7</v>
      </c>
      <c r="I20" s="28">
        <v>9.4</v>
      </c>
      <c r="J20" s="28">
        <v>13</v>
      </c>
      <c r="K20" s="28">
        <v>0.9</v>
      </c>
      <c r="L20" s="28">
        <v>0.8</v>
      </c>
      <c r="N20" s="28">
        <v>0.4</v>
      </c>
      <c r="O20" s="28">
        <v>7.7</v>
      </c>
      <c r="P20" s="28">
        <v>32.6</v>
      </c>
      <c r="Q20" s="28">
        <v>18.100000000000001</v>
      </c>
      <c r="R20" s="28">
        <v>10.4</v>
      </c>
      <c r="S20" s="28">
        <v>14.8</v>
      </c>
      <c r="T20" s="28">
        <v>8</v>
      </c>
      <c r="U20" s="28">
        <v>6.3</v>
      </c>
      <c r="V20" s="28">
        <v>1.8</v>
      </c>
    </row>
    <row r="21" spans="1:22">
      <c r="A21" s="47">
        <v>4</v>
      </c>
      <c r="D21" s="28">
        <v>0.7</v>
      </c>
      <c r="E21" s="28">
        <v>2.4</v>
      </c>
      <c r="F21" s="28">
        <v>18.7</v>
      </c>
      <c r="G21" s="28">
        <v>7.8</v>
      </c>
      <c r="H21" s="28">
        <v>45.9</v>
      </c>
      <c r="I21" s="28">
        <v>7.7</v>
      </c>
      <c r="J21" s="28">
        <v>13.9</v>
      </c>
      <c r="K21" s="28">
        <v>1.8</v>
      </c>
      <c r="L21" s="28">
        <v>1.1000000000000001</v>
      </c>
      <c r="N21" s="28">
        <v>0.7</v>
      </c>
      <c r="O21" s="28">
        <v>7.1</v>
      </c>
      <c r="P21" s="28">
        <v>27.3</v>
      </c>
      <c r="Q21" s="28">
        <v>15.7</v>
      </c>
      <c r="R21" s="28">
        <v>14.3</v>
      </c>
      <c r="S21" s="28">
        <v>14.1</v>
      </c>
      <c r="T21" s="28">
        <v>11</v>
      </c>
      <c r="U21" s="28">
        <v>6.4</v>
      </c>
      <c r="V21" s="28">
        <v>3.4</v>
      </c>
    </row>
    <row r="22" spans="1:22">
      <c r="A22" s="47" t="s">
        <v>175</v>
      </c>
      <c r="D22" s="28">
        <v>0.6</v>
      </c>
      <c r="E22" s="28">
        <v>4.7</v>
      </c>
      <c r="F22" s="28">
        <v>18.8</v>
      </c>
      <c r="G22" s="28">
        <v>6</v>
      </c>
      <c r="H22" s="28">
        <v>44.1</v>
      </c>
      <c r="I22" s="28">
        <v>3.9</v>
      </c>
      <c r="J22" s="28">
        <v>15.9</v>
      </c>
      <c r="K22" s="28">
        <v>4.4000000000000004</v>
      </c>
      <c r="L22" s="28">
        <v>1.6</v>
      </c>
      <c r="N22" s="28">
        <v>0.3</v>
      </c>
      <c r="O22" s="28">
        <v>4.2</v>
      </c>
      <c r="P22" s="28">
        <v>19.8</v>
      </c>
      <c r="Q22" s="28">
        <v>10.9</v>
      </c>
      <c r="R22" s="28">
        <v>9.1</v>
      </c>
      <c r="S22" s="28">
        <v>14.8</v>
      </c>
      <c r="T22" s="28">
        <v>17.7</v>
      </c>
      <c r="U22" s="28">
        <v>17.5</v>
      </c>
      <c r="V22" s="28">
        <v>5.6</v>
      </c>
    </row>
  </sheetData>
  <mergeCells count="4">
    <mergeCell ref="D6:L6"/>
    <mergeCell ref="N6:V6"/>
    <mergeCell ref="D16:L16"/>
    <mergeCell ref="N16:V16"/>
  </mergeCells>
  <hyperlinks>
    <hyperlink ref="A3" location="Contents!A1" display="Back to contents" xr:uid="{B1615CD9-4004-47FF-A372-D35DC10C23CA}"/>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96891-133C-4961-A19A-DB878CE969B4}">
  <sheetPr>
    <tabColor theme="4" tint="0.59999389629810485"/>
  </sheetPr>
  <dimension ref="A1:AP36"/>
  <sheetViews>
    <sheetView zoomScale="70" zoomScaleNormal="70" workbookViewId="0">
      <selection activeCell="A3" sqref="A3"/>
    </sheetView>
  </sheetViews>
  <sheetFormatPr defaultColWidth="9.140625" defaultRowHeight="15"/>
  <cols>
    <col min="1" max="1" width="33.140625" style="1" customWidth="1"/>
    <col min="2" max="2" width="37.7109375" style="1" bestFit="1" customWidth="1"/>
    <col min="3" max="3" width="11.5703125" style="1" bestFit="1" customWidth="1"/>
    <col min="4" max="4" width="14.42578125" style="1" bestFit="1" customWidth="1"/>
    <col min="5" max="5" width="19.28515625" style="1" bestFit="1" customWidth="1"/>
    <col min="6" max="6" width="18.140625" style="1" bestFit="1" customWidth="1"/>
    <col min="7" max="7" width="16.85546875" style="1" bestFit="1" customWidth="1"/>
    <col min="8" max="8" width="21.42578125" style="1" bestFit="1" customWidth="1"/>
    <col min="9" max="9" width="16.5703125" style="1" bestFit="1" customWidth="1"/>
    <col min="10" max="10" width="17.85546875" style="1" bestFit="1" customWidth="1"/>
    <col min="11" max="11" width="19" style="1" bestFit="1" customWidth="1"/>
    <col min="12" max="12" width="14.140625" style="1" bestFit="1" customWidth="1"/>
    <col min="13" max="13" width="9.140625" style="1"/>
    <col min="14" max="14" width="16.42578125" style="1" bestFit="1" customWidth="1"/>
    <col min="15" max="15" width="22.85546875" style="1" bestFit="1" customWidth="1"/>
    <col min="16" max="16" width="21.7109375" style="1" bestFit="1" customWidth="1"/>
    <col min="17" max="17" width="20.140625" style="1" bestFit="1" customWidth="1"/>
    <col min="18" max="18" width="22.85546875" style="1" bestFit="1" customWidth="1"/>
    <col min="19" max="19" width="20.28515625" style="1" bestFit="1" customWidth="1"/>
    <col min="20" max="20" width="22" style="1" bestFit="1" customWidth="1"/>
    <col min="21" max="21" width="23" style="1" bestFit="1" customWidth="1"/>
    <col min="22" max="22" width="16.7109375" style="1" bestFit="1" customWidth="1"/>
    <col min="23" max="23" width="9.140625" style="1"/>
    <col min="24" max="24" width="16.42578125" style="1" bestFit="1" customWidth="1"/>
    <col min="25" max="25" width="22.85546875" style="1" bestFit="1" customWidth="1"/>
    <col min="26" max="26" width="21.7109375" style="1" bestFit="1" customWidth="1"/>
    <col min="27" max="27" width="20.140625" style="1" bestFit="1" customWidth="1"/>
    <col min="28" max="28" width="22.85546875" style="1" bestFit="1" customWidth="1"/>
    <col min="29" max="29" width="20.28515625" style="1" bestFit="1" customWidth="1"/>
    <col min="30" max="30" width="22" style="1" bestFit="1" customWidth="1"/>
    <col min="31" max="31" width="23" style="1" bestFit="1" customWidth="1"/>
    <col min="32" max="32" width="16.7109375" style="1" bestFit="1" customWidth="1"/>
    <col min="33" max="33" width="9.140625" style="1"/>
    <col min="34" max="34" width="16.42578125" style="1" bestFit="1" customWidth="1"/>
    <col min="35" max="35" width="22.85546875" style="1" bestFit="1" customWidth="1"/>
    <col min="36" max="36" width="21.7109375" style="1" bestFit="1" customWidth="1"/>
    <col min="37" max="37" width="20.140625" style="1" bestFit="1" customWidth="1"/>
    <col min="38" max="38" width="22.85546875" style="1" bestFit="1" customWidth="1"/>
    <col min="39" max="39" width="20.28515625" style="1" bestFit="1" customWidth="1"/>
    <col min="40" max="40" width="22" style="1" bestFit="1" customWidth="1"/>
    <col min="41" max="41" width="23" style="1" bestFit="1" customWidth="1"/>
    <col min="42" max="42" width="16.7109375" style="1" bestFit="1" customWidth="1"/>
    <col min="43" max="16384" width="9.140625" style="1"/>
  </cols>
  <sheetData>
    <row r="1" spans="1:42" ht="21">
      <c r="A1" s="6" t="s">
        <v>202</v>
      </c>
      <c r="B1" s="28"/>
      <c r="C1" s="28"/>
    </row>
    <row r="2" spans="1:42" ht="21">
      <c r="A2" s="6"/>
      <c r="B2" s="28"/>
      <c r="C2" s="28"/>
    </row>
    <row r="3" spans="1:42" ht="16.5">
      <c r="A3" s="48" t="s">
        <v>41</v>
      </c>
      <c r="B3" s="28"/>
      <c r="C3" s="28"/>
    </row>
    <row r="4" spans="1:42" ht="16.5">
      <c r="D4" s="71" t="s">
        <v>213</v>
      </c>
      <c r="E4" s="71"/>
      <c r="F4" s="71"/>
      <c r="G4" s="71"/>
      <c r="H4" s="71"/>
      <c r="I4" s="71"/>
      <c r="J4" s="71"/>
      <c r="K4" s="71"/>
      <c r="L4" s="71"/>
      <c r="N4" s="71" t="s">
        <v>214</v>
      </c>
      <c r="O4" s="71"/>
      <c r="P4" s="71"/>
      <c r="Q4" s="71"/>
      <c r="R4" s="71"/>
      <c r="S4" s="71"/>
      <c r="T4" s="71"/>
      <c r="U4" s="71"/>
      <c r="V4" s="71"/>
      <c r="X4" s="71" t="s">
        <v>215</v>
      </c>
      <c r="Y4" s="71"/>
      <c r="Z4" s="71"/>
      <c r="AA4" s="71"/>
      <c r="AB4" s="71"/>
      <c r="AC4" s="71"/>
      <c r="AD4" s="71"/>
      <c r="AE4" s="71"/>
      <c r="AF4" s="71"/>
      <c r="AH4" s="71" t="s">
        <v>216</v>
      </c>
      <c r="AI4" s="71"/>
      <c r="AJ4" s="71"/>
      <c r="AK4" s="71"/>
      <c r="AL4" s="71"/>
      <c r="AM4" s="71"/>
      <c r="AN4" s="71"/>
      <c r="AO4" s="71"/>
      <c r="AP4" s="71"/>
    </row>
    <row r="5" spans="1:42" ht="18">
      <c r="A5" s="49" t="s">
        <v>178</v>
      </c>
      <c r="B5" s="49" t="s">
        <v>179</v>
      </c>
      <c r="D5" s="46" t="s">
        <v>160</v>
      </c>
      <c r="E5" s="46" t="s">
        <v>161</v>
      </c>
      <c r="F5" s="46" t="s">
        <v>162</v>
      </c>
      <c r="G5" s="46" t="s">
        <v>163</v>
      </c>
      <c r="H5" s="46" t="s">
        <v>164</v>
      </c>
      <c r="I5" s="46" t="s">
        <v>165</v>
      </c>
      <c r="J5" s="46" t="s">
        <v>166</v>
      </c>
      <c r="K5" s="46" t="s">
        <v>167</v>
      </c>
      <c r="L5" s="46" t="s">
        <v>168</v>
      </c>
      <c r="N5" s="46" t="s">
        <v>160</v>
      </c>
      <c r="O5" s="46" t="s">
        <v>161</v>
      </c>
      <c r="P5" s="46" t="s">
        <v>162</v>
      </c>
      <c r="Q5" s="46" t="s">
        <v>163</v>
      </c>
      <c r="R5" s="46" t="s">
        <v>164</v>
      </c>
      <c r="S5" s="46" t="s">
        <v>165</v>
      </c>
      <c r="T5" s="46" t="s">
        <v>166</v>
      </c>
      <c r="U5" s="46" t="s">
        <v>167</v>
      </c>
      <c r="V5" s="46" t="s">
        <v>168</v>
      </c>
      <c r="X5" s="46" t="s">
        <v>160</v>
      </c>
      <c r="Y5" s="46" t="s">
        <v>161</v>
      </c>
      <c r="Z5" s="46" t="s">
        <v>162</v>
      </c>
      <c r="AA5" s="46" t="s">
        <v>163</v>
      </c>
      <c r="AB5" s="46" t="s">
        <v>164</v>
      </c>
      <c r="AC5" s="46" t="s">
        <v>165</v>
      </c>
      <c r="AD5" s="46" t="s">
        <v>166</v>
      </c>
      <c r="AE5" s="46" t="s">
        <v>167</v>
      </c>
      <c r="AF5" s="46" t="s">
        <v>168</v>
      </c>
      <c r="AH5" s="46" t="s">
        <v>160</v>
      </c>
      <c r="AI5" s="46" t="s">
        <v>161</v>
      </c>
      <c r="AJ5" s="46" t="s">
        <v>162</v>
      </c>
      <c r="AK5" s="46" t="s">
        <v>163</v>
      </c>
      <c r="AL5" s="46" t="s">
        <v>164</v>
      </c>
      <c r="AM5" s="46" t="s">
        <v>165</v>
      </c>
      <c r="AN5" s="46" t="s">
        <v>166</v>
      </c>
      <c r="AO5" s="46" t="s">
        <v>167</v>
      </c>
      <c r="AP5" s="46" t="s">
        <v>168</v>
      </c>
    </row>
    <row r="6" spans="1:42" ht="18">
      <c r="A6" s="50" t="s">
        <v>174</v>
      </c>
      <c r="B6" s="50"/>
      <c r="C6" s="51"/>
      <c r="D6" s="51"/>
      <c r="E6" s="51"/>
      <c r="F6" s="51"/>
      <c r="G6" s="51"/>
      <c r="H6" s="51"/>
    </row>
    <row r="7" spans="1:42" ht="16.5">
      <c r="A7" s="52" t="s">
        <v>176</v>
      </c>
      <c r="B7" s="28">
        <v>294</v>
      </c>
      <c r="C7" s="28"/>
      <c r="D7" s="28">
        <v>0</v>
      </c>
      <c r="E7" s="28">
        <v>0.4</v>
      </c>
      <c r="F7" s="28">
        <v>2.7</v>
      </c>
      <c r="G7" s="28">
        <v>3.6</v>
      </c>
      <c r="H7" s="28">
        <v>85.6</v>
      </c>
      <c r="I7" s="28">
        <v>3.2</v>
      </c>
      <c r="J7" s="28">
        <v>3.2</v>
      </c>
      <c r="K7" s="28">
        <v>0.9</v>
      </c>
      <c r="L7" s="28">
        <v>0.4</v>
      </c>
      <c r="M7" s="28"/>
      <c r="N7" s="28">
        <v>0</v>
      </c>
      <c r="O7" s="28">
        <v>0.6</v>
      </c>
      <c r="P7" s="28">
        <v>9.6</v>
      </c>
      <c r="Q7" s="28">
        <v>8.1</v>
      </c>
      <c r="R7" s="28">
        <v>73.599999999999994</v>
      </c>
      <c r="S7" s="28">
        <v>4.8</v>
      </c>
      <c r="T7" s="28">
        <v>1.2</v>
      </c>
      <c r="U7" s="28">
        <v>1.5</v>
      </c>
      <c r="V7" s="28">
        <v>0.6</v>
      </c>
      <c r="W7" s="28"/>
      <c r="X7" s="28">
        <v>0.2</v>
      </c>
      <c r="Y7" s="28">
        <v>2</v>
      </c>
      <c r="Z7" s="28">
        <v>10.5</v>
      </c>
      <c r="AA7" s="28">
        <v>7.4</v>
      </c>
      <c r="AB7" s="28">
        <v>71.900000000000006</v>
      </c>
      <c r="AC7" s="28">
        <v>4.2</v>
      </c>
      <c r="AD7" s="28">
        <v>1.6</v>
      </c>
      <c r="AE7" s="28">
        <v>1.7</v>
      </c>
      <c r="AF7" s="28">
        <v>0.6</v>
      </c>
      <c r="AG7" s="28"/>
      <c r="AH7" s="28">
        <v>0.2</v>
      </c>
      <c r="AI7" s="28">
        <v>5.3</v>
      </c>
      <c r="AJ7" s="28">
        <v>13.2</v>
      </c>
      <c r="AK7" s="28">
        <v>5.4</v>
      </c>
      <c r="AL7" s="28">
        <v>70.400000000000006</v>
      </c>
      <c r="AM7" s="28">
        <v>2.1</v>
      </c>
      <c r="AN7" s="28">
        <v>1</v>
      </c>
      <c r="AO7" s="28">
        <v>1.6</v>
      </c>
      <c r="AP7" s="28">
        <v>0.8</v>
      </c>
    </row>
    <row r="8" spans="1:42" ht="16.5">
      <c r="A8" s="52">
        <v>2</v>
      </c>
      <c r="B8" s="28">
        <v>294</v>
      </c>
      <c r="C8" s="28"/>
      <c r="D8" s="28">
        <v>0.1</v>
      </c>
      <c r="E8" s="28">
        <v>0.7</v>
      </c>
      <c r="F8" s="28">
        <v>8.6999999999999993</v>
      </c>
      <c r="G8" s="28">
        <v>9.4</v>
      </c>
      <c r="H8" s="28">
        <v>65.7</v>
      </c>
      <c r="I8" s="28">
        <v>7.9</v>
      </c>
      <c r="J8" s="28">
        <v>6.1</v>
      </c>
      <c r="K8" s="28">
        <v>1</v>
      </c>
      <c r="L8" s="28">
        <v>0.4</v>
      </c>
      <c r="M8" s="28"/>
      <c r="N8" s="28">
        <v>0.2</v>
      </c>
      <c r="O8" s="28">
        <v>1.3</v>
      </c>
      <c r="P8" s="28">
        <v>24.8</v>
      </c>
      <c r="Q8" s="28">
        <v>20.6</v>
      </c>
      <c r="R8" s="28">
        <v>38.1</v>
      </c>
      <c r="S8" s="28">
        <v>8.3000000000000007</v>
      </c>
      <c r="T8" s="28">
        <v>2.9</v>
      </c>
      <c r="U8" s="28">
        <v>3.3</v>
      </c>
      <c r="V8" s="28">
        <v>0.6</v>
      </c>
      <c r="W8" s="28"/>
      <c r="X8" s="28">
        <v>0.1</v>
      </c>
      <c r="Y8" s="28">
        <v>4.5999999999999996</v>
      </c>
      <c r="Z8" s="28">
        <v>28.5</v>
      </c>
      <c r="AA8" s="28">
        <v>14.7</v>
      </c>
      <c r="AB8" s="28">
        <v>36.799999999999997</v>
      </c>
      <c r="AC8" s="28">
        <v>7</v>
      </c>
      <c r="AD8" s="28">
        <v>4.4000000000000004</v>
      </c>
      <c r="AE8" s="28">
        <v>3.1</v>
      </c>
      <c r="AF8" s="28">
        <v>0.7</v>
      </c>
      <c r="AG8" s="28"/>
      <c r="AH8" s="28">
        <v>0.2</v>
      </c>
      <c r="AI8" s="28">
        <v>13.1</v>
      </c>
      <c r="AJ8" s="28">
        <v>31.9</v>
      </c>
      <c r="AK8" s="28">
        <v>13.1</v>
      </c>
      <c r="AL8" s="28">
        <v>29.9</v>
      </c>
      <c r="AM8" s="28">
        <v>4.0999999999999996</v>
      </c>
      <c r="AN8" s="28">
        <v>4.4000000000000004</v>
      </c>
      <c r="AO8" s="28">
        <v>2.2999999999999998</v>
      </c>
      <c r="AP8" s="28">
        <v>1.1000000000000001</v>
      </c>
    </row>
    <row r="9" spans="1:42" ht="16.5">
      <c r="A9" s="52">
        <v>3</v>
      </c>
      <c r="B9" s="28">
        <v>294</v>
      </c>
      <c r="C9" s="28"/>
      <c r="D9" s="28">
        <v>0.2</v>
      </c>
      <c r="E9" s="28">
        <v>0.9</v>
      </c>
      <c r="F9" s="28">
        <v>12.8</v>
      </c>
      <c r="G9" s="28">
        <v>9.3000000000000007</v>
      </c>
      <c r="H9" s="28">
        <v>56.7</v>
      </c>
      <c r="I9" s="28">
        <v>6.5</v>
      </c>
      <c r="J9" s="28">
        <v>12.1</v>
      </c>
      <c r="K9" s="28">
        <v>0.7</v>
      </c>
      <c r="L9" s="28">
        <v>0.7</v>
      </c>
      <c r="M9" s="28"/>
      <c r="N9" s="28">
        <v>0.2</v>
      </c>
      <c r="O9" s="28">
        <v>1.7</v>
      </c>
      <c r="P9" s="28">
        <v>27.2</v>
      </c>
      <c r="Q9" s="28">
        <v>19.600000000000001</v>
      </c>
      <c r="R9" s="28">
        <v>25.2</v>
      </c>
      <c r="S9" s="28">
        <v>14.7</v>
      </c>
      <c r="T9" s="28">
        <v>5.5</v>
      </c>
      <c r="U9" s="28">
        <v>5</v>
      </c>
      <c r="V9" s="28">
        <v>0.9</v>
      </c>
      <c r="W9" s="28"/>
      <c r="X9" s="28">
        <v>0.4</v>
      </c>
      <c r="Y9" s="28">
        <v>6.5</v>
      </c>
      <c r="Z9" s="28">
        <v>25.3</v>
      </c>
      <c r="AA9" s="28">
        <v>16.2</v>
      </c>
      <c r="AB9" s="28">
        <v>23</v>
      </c>
      <c r="AC9" s="28">
        <v>13.5</v>
      </c>
      <c r="AD9" s="28">
        <v>8.1999999999999993</v>
      </c>
      <c r="AE9" s="28">
        <v>5.6</v>
      </c>
      <c r="AF9" s="28">
        <v>1.5</v>
      </c>
      <c r="AG9" s="28"/>
      <c r="AH9" s="28">
        <v>0.5</v>
      </c>
      <c r="AI9" s="28">
        <v>13.3</v>
      </c>
      <c r="AJ9" s="28">
        <v>31.9</v>
      </c>
      <c r="AK9" s="28">
        <v>14.6</v>
      </c>
      <c r="AL9" s="28">
        <v>21.1</v>
      </c>
      <c r="AM9" s="28">
        <v>5.5</v>
      </c>
      <c r="AN9" s="28">
        <v>5.9</v>
      </c>
      <c r="AO9" s="28">
        <v>4.0999999999999996</v>
      </c>
      <c r="AP9" s="28">
        <v>3.2</v>
      </c>
    </row>
    <row r="10" spans="1:42" ht="16.5">
      <c r="A10" s="52">
        <v>4</v>
      </c>
      <c r="B10" s="28">
        <v>294</v>
      </c>
      <c r="C10" s="28"/>
      <c r="D10" s="28">
        <v>0.7</v>
      </c>
      <c r="E10" s="28">
        <v>2.4</v>
      </c>
      <c r="F10" s="28">
        <v>17.899999999999999</v>
      </c>
      <c r="G10" s="28">
        <v>7.5</v>
      </c>
      <c r="H10" s="28">
        <v>48.9</v>
      </c>
      <c r="I10" s="28">
        <v>7</v>
      </c>
      <c r="J10" s="28">
        <v>13.3</v>
      </c>
      <c r="K10" s="28">
        <v>1.3</v>
      </c>
      <c r="L10" s="28">
        <v>1.1000000000000001</v>
      </c>
      <c r="M10" s="28"/>
      <c r="N10" s="28">
        <v>0.7</v>
      </c>
      <c r="O10" s="28">
        <v>2.4</v>
      </c>
      <c r="P10" s="28">
        <v>28.9</v>
      </c>
      <c r="Q10" s="28">
        <v>17.399999999999999</v>
      </c>
      <c r="R10" s="28">
        <v>19.2</v>
      </c>
      <c r="S10" s="28">
        <v>15.6</v>
      </c>
      <c r="T10" s="28">
        <v>6.7</v>
      </c>
      <c r="U10" s="28">
        <v>7.2</v>
      </c>
      <c r="V10" s="28">
        <v>1.7</v>
      </c>
      <c r="W10" s="28"/>
      <c r="X10" s="28">
        <v>0.7</v>
      </c>
      <c r="Y10" s="28">
        <v>6.2</v>
      </c>
      <c r="Z10" s="28">
        <v>25</v>
      </c>
      <c r="AA10" s="28">
        <v>14.7</v>
      </c>
      <c r="AB10" s="28">
        <v>19.899999999999999</v>
      </c>
      <c r="AC10" s="28">
        <v>13.7</v>
      </c>
      <c r="AD10" s="28">
        <v>10.7</v>
      </c>
      <c r="AE10" s="28">
        <v>6.2</v>
      </c>
      <c r="AF10" s="28">
        <v>2.9</v>
      </c>
      <c r="AG10" s="28"/>
      <c r="AH10" s="28">
        <v>0.9</v>
      </c>
      <c r="AI10" s="28">
        <v>14.3</v>
      </c>
      <c r="AJ10" s="28">
        <v>28.6</v>
      </c>
      <c r="AK10" s="28">
        <v>16.600000000000001</v>
      </c>
      <c r="AL10" s="28">
        <v>15</v>
      </c>
      <c r="AM10" s="28">
        <v>7.8</v>
      </c>
      <c r="AN10" s="28">
        <v>7.5</v>
      </c>
      <c r="AO10" s="28">
        <v>3.8</v>
      </c>
      <c r="AP10" s="28">
        <v>5.4</v>
      </c>
    </row>
    <row r="11" spans="1:42" ht="16.5">
      <c r="A11" s="52" t="s">
        <v>175</v>
      </c>
      <c r="B11" s="28">
        <v>294</v>
      </c>
      <c r="C11" s="28"/>
      <c r="D11" s="28">
        <v>0.6</v>
      </c>
      <c r="E11" s="28">
        <v>4.7</v>
      </c>
      <c r="F11" s="28">
        <v>18.8</v>
      </c>
      <c r="G11" s="28">
        <v>6</v>
      </c>
      <c r="H11" s="28">
        <v>44.3</v>
      </c>
      <c r="I11" s="28">
        <v>3.8</v>
      </c>
      <c r="J11" s="28">
        <v>15.9</v>
      </c>
      <c r="K11" s="28">
        <v>4.4000000000000004</v>
      </c>
      <c r="L11" s="28">
        <v>1.6</v>
      </c>
      <c r="M11" s="28"/>
      <c r="N11" s="28">
        <v>0.3</v>
      </c>
      <c r="O11" s="28">
        <v>3.2</v>
      </c>
      <c r="P11" s="28">
        <v>21.6</v>
      </c>
      <c r="Q11" s="28">
        <v>14.5</v>
      </c>
      <c r="R11" s="28">
        <v>8.4</v>
      </c>
      <c r="S11" s="28">
        <v>17.3</v>
      </c>
      <c r="T11" s="28">
        <v>12</v>
      </c>
      <c r="U11" s="28">
        <v>16.899999999999999</v>
      </c>
      <c r="V11" s="28">
        <v>5.8</v>
      </c>
      <c r="W11" s="28"/>
      <c r="X11" s="28">
        <v>0.3</v>
      </c>
      <c r="Y11" s="28">
        <v>4.2</v>
      </c>
      <c r="Z11" s="28">
        <v>19.600000000000001</v>
      </c>
      <c r="AA11" s="28">
        <v>11</v>
      </c>
      <c r="AB11" s="28">
        <v>9.4</v>
      </c>
      <c r="AC11" s="28">
        <v>14.8</v>
      </c>
      <c r="AD11" s="28">
        <v>17.600000000000001</v>
      </c>
      <c r="AE11" s="28">
        <v>17.5</v>
      </c>
      <c r="AF11" s="28">
        <v>5.6</v>
      </c>
      <c r="AG11" s="28"/>
      <c r="AH11" s="28">
        <v>0.4</v>
      </c>
      <c r="AI11" s="28">
        <v>9.6</v>
      </c>
      <c r="AJ11" s="28">
        <v>22</v>
      </c>
      <c r="AK11" s="28">
        <v>9.4</v>
      </c>
      <c r="AL11" s="28">
        <v>14.3</v>
      </c>
      <c r="AM11" s="28">
        <v>3.4</v>
      </c>
      <c r="AN11" s="28">
        <v>13.3</v>
      </c>
      <c r="AO11" s="28">
        <v>9.9</v>
      </c>
      <c r="AP11" s="28">
        <v>17.8</v>
      </c>
    </row>
    <row r="12" spans="1:42" ht="16.5">
      <c r="A12" s="50" t="s">
        <v>180</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row>
    <row r="13" spans="1:42" s="28" customFormat="1" ht="16.5">
      <c r="A13" s="59" t="s">
        <v>222</v>
      </c>
      <c r="B13" s="28">
        <v>201</v>
      </c>
      <c r="D13" s="28">
        <v>0</v>
      </c>
      <c r="E13" s="28">
        <v>2.9</v>
      </c>
      <c r="F13" s="28">
        <v>7.1</v>
      </c>
      <c r="G13" s="28">
        <v>15.5</v>
      </c>
      <c r="H13" s="28">
        <v>61.4</v>
      </c>
      <c r="I13" s="28">
        <v>8</v>
      </c>
      <c r="J13" s="28">
        <v>4</v>
      </c>
      <c r="K13" s="28">
        <v>0.7</v>
      </c>
      <c r="L13" s="28">
        <v>0.4</v>
      </c>
      <c r="N13" s="28">
        <v>0.1</v>
      </c>
      <c r="O13" s="28">
        <v>2.4</v>
      </c>
      <c r="P13" s="28">
        <v>22.5</v>
      </c>
      <c r="Q13" s="28">
        <v>27.2</v>
      </c>
      <c r="R13" s="28">
        <v>35</v>
      </c>
      <c r="S13" s="28">
        <v>8</v>
      </c>
      <c r="T13" s="28">
        <v>2</v>
      </c>
      <c r="U13" s="28">
        <v>2.5</v>
      </c>
      <c r="V13" s="28">
        <v>0.4</v>
      </c>
      <c r="X13" s="28">
        <v>0.1</v>
      </c>
      <c r="Y13" s="28">
        <v>4.7</v>
      </c>
      <c r="Z13" s="28">
        <v>34.299999999999997</v>
      </c>
      <c r="AA13" s="28">
        <v>13.9</v>
      </c>
      <c r="AB13" s="28">
        <v>35.799999999999997</v>
      </c>
      <c r="AC13" s="28">
        <v>6.1</v>
      </c>
      <c r="AD13" s="28">
        <v>2.1</v>
      </c>
      <c r="AE13" s="28">
        <v>2.6</v>
      </c>
      <c r="AF13" s="28">
        <v>0.5</v>
      </c>
      <c r="AH13" s="28">
        <v>0.1</v>
      </c>
      <c r="AI13" s="28">
        <v>12.2</v>
      </c>
      <c r="AJ13" s="28">
        <v>36.700000000000003</v>
      </c>
      <c r="AK13" s="28">
        <v>12.4</v>
      </c>
      <c r="AL13" s="28">
        <v>31.2</v>
      </c>
      <c r="AM13" s="28">
        <v>2.5</v>
      </c>
      <c r="AN13" s="28">
        <v>1.5</v>
      </c>
      <c r="AO13" s="28">
        <v>2.9</v>
      </c>
      <c r="AP13" s="28">
        <v>0.5</v>
      </c>
    </row>
    <row r="14" spans="1:42" s="28" customFormat="1" ht="16.5">
      <c r="A14" s="60" t="s">
        <v>182</v>
      </c>
      <c r="B14" s="28">
        <v>78</v>
      </c>
      <c r="D14" s="28">
        <v>0</v>
      </c>
      <c r="E14" s="28">
        <v>0.3</v>
      </c>
      <c r="F14" s="28">
        <v>3.1</v>
      </c>
      <c r="G14" s="28">
        <v>14.5</v>
      </c>
      <c r="H14" s="28">
        <v>71.900000000000006</v>
      </c>
      <c r="I14" s="28">
        <v>7.4</v>
      </c>
      <c r="J14" s="28">
        <v>2.4</v>
      </c>
      <c r="K14" s="28">
        <v>0.3</v>
      </c>
      <c r="L14" s="28">
        <v>0.1</v>
      </c>
      <c r="N14" s="28">
        <v>0</v>
      </c>
      <c r="O14" s="28">
        <v>0.9</v>
      </c>
      <c r="P14" s="28">
        <v>17.3</v>
      </c>
      <c r="Q14" s="28">
        <v>22.8</v>
      </c>
      <c r="R14" s="28">
        <v>49.2</v>
      </c>
      <c r="S14" s="28">
        <v>7</v>
      </c>
      <c r="T14" s="28">
        <v>1.8</v>
      </c>
      <c r="U14" s="28">
        <v>0.8</v>
      </c>
      <c r="V14" s="28">
        <v>0.1</v>
      </c>
      <c r="X14" s="28">
        <v>0</v>
      </c>
      <c r="Y14" s="28">
        <v>1.6</v>
      </c>
      <c r="Z14" s="28">
        <v>26</v>
      </c>
      <c r="AA14" s="28">
        <v>13.9</v>
      </c>
      <c r="AB14" s="28">
        <v>53.2</v>
      </c>
      <c r="AC14" s="28">
        <v>2.4</v>
      </c>
      <c r="AD14" s="28">
        <v>2.1</v>
      </c>
      <c r="AE14" s="28">
        <v>0.8</v>
      </c>
      <c r="AF14" s="28">
        <v>0.1</v>
      </c>
      <c r="AH14" s="28">
        <v>0</v>
      </c>
      <c r="AI14" s="28">
        <v>6.6</v>
      </c>
      <c r="AJ14" s="28">
        <v>33.299999999999997</v>
      </c>
      <c r="AK14" s="28">
        <v>9.1999999999999993</v>
      </c>
      <c r="AL14" s="28">
        <v>46.4</v>
      </c>
      <c r="AM14" s="28">
        <v>1.4</v>
      </c>
      <c r="AN14" s="28">
        <v>2.1</v>
      </c>
      <c r="AO14" s="28">
        <v>0.9</v>
      </c>
      <c r="AP14" s="28">
        <v>0.1</v>
      </c>
    </row>
    <row r="15" spans="1:42" s="28" customFormat="1" ht="16.5">
      <c r="A15" s="60" t="s">
        <v>220</v>
      </c>
      <c r="B15" s="28">
        <v>194</v>
      </c>
      <c r="D15" s="28">
        <v>1.1000000000000001</v>
      </c>
      <c r="E15" s="28">
        <v>2.2999999999999998</v>
      </c>
      <c r="F15" s="28">
        <v>16.899999999999999</v>
      </c>
      <c r="G15" s="28">
        <v>3.7</v>
      </c>
      <c r="H15" s="28">
        <v>53.4</v>
      </c>
      <c r="I15" s="28">
        <v>4.2</v>
      </c>
      <c r="J15" s="28">
        <v>14.8</v>
      </c>
      <c r="K15" s="28">
        <v>3</v>
      </c>
      <c r="L15" s="28">
        <v>0.6</v>
      </c>
      <c r="N15" s="28">
        <v>1</v>
      </c>
      <c r="O15" s="28">
        <v>3.1</v>
      </c>
      <c r="P15" s="28">
        <v>25.7</v>
      </c>
      <c r="Q15" s="28">
        <v>15.3</v>
      </c>
      <c r="R15" s="28">
        <v>17.8</v>
      </c>
      <c r="S15" s="28">
        <v>17.7</v>
      </c>
      <c r="T15" s="28">
        <v>6</v>
      </c>
      <c r="U15" s="28">
        <v>11.4</v>
      </c>
      <c r="V15" s="28">
        <v>2</v>
      </c>
      <c r="X15" s="28">
        <v>1.2</v>
      </c>
      <c r="Y15" s="28">
        <v>7.4</v>
      </c>
      <c r="Z15" s="28">
        <v>19</v>
      </c>
      <c r="AA15" s="28">
        <v>12.4</v>
      </c>
      <c r="AB15" s="28">
        <v>18.100000000000001</v>
      </c>
      <c r="AC15" s="28">
        <v>15.2</v>
      </c>
      <c r="AD15" s="28">
        <v>13.9</v>
      </c>
      <c r="AE15" s="28">
        <v>9.5</v>
      </c>
      <c r="AF15" s="28">
        <v>3.4</v>
      </c>
      <c r="AH15" s="28">
        <v>1.5</v>
      </c>
      <c r="AI15" s="28">
        <v>14.4</v>
      </c>
      <c r="AJ15" s="28">
        <v>22.8</v>
      </c>
      <c r="AK15" s="28">
        <v>14.3</v>
      </c>
      <c r="AL15" s="28">
        <v>15.3</v>
      </c>
      <c r="AM15" s="28">
        <v>7.9</v>
      </c>
      <c r="AN15" s="28">
        <v>8.9</v>
      </c>
      <c r="AO15" s="28">
        <v>6.2</v>
      </c>
      <c r="AP15" s="28">
        <v>8.6999999999999993</v>
      </c>
    </row>
    <row r="16" spans="1:42" s="28" customFormat="1" ht="16.5">
      <c r="A16" s="60" t="s">
        <v>221</v>
      </c>
      <c r="B16" s="28">
        <v>204</v>
      </c>
      <c r="D16" s="28">
        <v>0.5</v>
      </c>
      <c r="E16" s="28">
        <v>1.3</v>
      </c>
      <c r="F16" s="28">
        <v>17.5</v>
      </c>
      <c r="G16" s="28">
        <v>3.9</v>
      </c>
      <c r="H16" s="28">
        <v>53.9</v>
      </c>
      <c r="I16" s="28">
        <v>6.1</v>
      </c>
      <c r="J16" s="28">
        <v>14.6</v>
      </c>
      <c r="K16" s="28">
        <v>2</v>
      </c>
      <c r="L16" s="28">
        <v>0.1</v>
      </c>
      <c r="N16" s="28">
        <v>0.2</v>
      </c>
      <c r="O16" s="28">
        <v>2</v>
      </c>
      <c r="P16" s="28">
        <v>30.6</v>
      </c>
      <c r="Q16" s="28">
        <v>15.9</v>
      </c>
      <c r="R16" s="28">
        <v>19.7</v>
      </c>
      <c r="S16" s="28">
        <v>14.2</v>
      </c>
      <c r="T16" s="28">
        <v>7.8</v>
      </c>
      <c r="U16" s="28">
        <v>8</v>
      </c>
      <c r="V16" s="28">
        <v>1.6</v>
      </c>
      <c r="X16" s="28">
        <v>0.2</v>
      </c>
      <c r="Y16" s="28">
        <v>4.7</v>
      </c>
      <c r="Z16" s="28">
        <v>24.6</v>
      </c>
      <c r="AA16" s="28">
        <v>16.399999999999999</v>
      </c>
      <c r="AB16" s="28">
        <v>18.5</v>
      </c>
      <c r="AC16" s="28">
        <v>14.6</v>
      </c>
      <c r="AD16" s="28">
        <v>11</v>
      </c>
      <c r="AE16" s="28">
        <v>7.9</v>
      </c>
      <c r="AF16" s="28">
        <v>2.1</v>
      </c>
      <c r="AH16" s="28">
        <v>0.2</v>
      </c>
      <c r="AI16" s="28">
        <v>14.7</v>
      </c>
      <c r="AJ16" s="28">
        <v>29.7</v>
      </c>
      <c r="AK16" s="28">
        <v>15.2</v>
      </c>
      <c r="AL16" s="28">
        <v>15.6</v>
      </c>
      <c r="AM16" s="28">
        <v>5.0999999999999996</v>
      </c>
      <c r="AN16" s="28">
        <v>9.3000000000000007</v>
      </c>
      <c r="AO16" s="28">
        <v>3.9</v>
      </c>
      <c r="AP16" s="28">
        <v>6.3</v>
      </c>
    </row>
    <row r="17" spans="1:42" s="28" customFormat="1" ht="16.5">
      <c r="A17" s="60" t="s">
        <v>181</v>
      </c>
      <c r="B17" s="28">
        <v>278</v>
      </c>
      <c r="D17" s="28">
        <v>0</v>
      </c>
      <c r="E17" s="28">
        <v>0.8</v>
      </c>
      <c r="F17" s="28">
        <v>7.5</v>
      </c>
      <c r="G17" s="28">
        <v>9.6</v>
      </c>
      <c r="H17" s="28">
        <v>67.5</v>
      </c>
      <c r="I17" s="28">
        <v>7.9</v>
      </c>
      <c r="J17" s="28">
        <v>5</v>
      </c>
      <c r="K17" s="28">
        <v>1.4</v>
      </c>
      <c r="L17" s="28">
        <v>0.4</v>
      </c>
      <c r="N17" s="28">
        <v>0</v>
      </c>
      <c r="O17" s="28">
        <v>0.8</v>
      </c>
      <c r="P17" s="28">
        <v>13.8</v>
      </c>
      <c r="Q17" s="28">
        <v>14.1</v>
      </c>
      <c r="R17" s="28">
        <v>54.9</v>
      </c>
      <c r="S17" s="28">
        <v>7.7</v>
      </c>
      <c r="T17" s="28">
        <v>4.9000000000000004</v>
      </c>
      <c r="U17" s="28">
        <v>2.9</v>
      </c>
      <c r="V17" s="28">
        <v>0.9</v>
      </c>
      <c r="X17" s="28">
        <v>0</v>
      </c>
      <c r="Y17" s="28">
        <v>1.8</v>
      </c>
      <c r="Z17" s="28">
        <v>18.600000000000001</v>
      </c>
      <c r="AA17" s="28">
        <v>11.4</v>
      </c>
      <c r="AB17" s="28">
        <v>52.5</v>
      </c>
      <c r="AC17" s="28">
        <v>6.5</v>
      </c>
      <c r="AD17" s="28">
        <v>4.3</v>
      </c>
      <c r="AE17" s="28">
        <v>4.3</v>
      </c>
      <c r="AF17" s="28">
        <v>0.6</v>
      </c>
      <c r="AH17" s="28">
        <v>0</v>
      </c>
      <c r="AI17" s="28">
        <v>3.7</v>
      </c>
      <c r="AJ17" s="28">
        <v>23.2</v>
      </c>
      <c r="AK17" s="28">
        <v>11.6</v>
      </c>
      <c r="AL17" s="28">
        <v>48.2</v>
      </c>
      <c r="AM17" s="28">
        <v>3.4</v>
      </c>
      <c r="AN17" s="28">
        <v>4.4000000000000004</v>
      </c>
      <c r="AO17" s="28">
        <v>3.7</v>
      </c>
      <c r="AP17" s="28">
        <v>1.7</v>
      </c>
    </row>
    <row r="18" spans="1:42" s="28" customFormat="1" ht="16.5">
      <c r="A18" s="60" t="s">
        <v>183</v>
      </c>
      <c r="B18" s="28">
        <v>212</v>
      </c>
      <c r="D18" s="28">
        <v>0.4</v>
      </c>
      <c r="E18" s="28">
        <v>3.5</v>
      </c>
      <c r="F18" s="28">
        <v>15.1</v>
      </c>
      <c r="G18" s="28">
        <v>3.3</v>
      </c>
      <c r="H18" s="28">
        <v>56.1</v>
      </c>
      <c r="I18" s="28">
        <v>3</v>
      </c>
      <c r="J18" s="28">
        <v>15.1</v>
      </c>
      <c r="K18" s="28">
        <v>1.9</v>
      </c>
      <c r="L18" s="28">
        <v>1.5</v>
      </c>
      <c r="N18" s="28">
        <v>0.5</v>
      </c>
      <c r="O18" s="28">
        <v>2.2000000000000002</v>
      </c>
      <c r="P18" s="28">
        <v>24.2</v>
      </c>
      <c r="Q18" s="28">
        <v>10.8</v>
      </c>
      <c r="R18" s="28">
        <v>25.3</v>
      </c>
      <c r="S18" s="28">
        <v>15.3</v>
      </c>
      <c r="T18" s="28">
        <v>6</v>
      </c>
      <c r="U18" s="28">
        <v>12.4</v>
      </c>
      <c r="V18" s="28">
        <v>3.3</v>
      </c>
      <c r="X18" s="28">
        <v>0.7</v>
      </c>
      <c r="Y18" s="28">
        <v>4</v>
      </c>
      <c r="Z18" s="28">
        <v>19.8</v>
      </c>
      <c r="AA18" s="28">
        <v>10.5</v>
      </c>
      <c r="AB18" s="28">
        <v>23.7</v>
      </c>
      <c r="AC18" s="28">
        <v>14.3</v>
      </c>
      <c r="AD18" s="28">
        <v>12.1</v>
      </c>
      <c r="AE18" s="28">
        <v>10.7</v>
      </c>
      <c r="AF18" s="28">
        <v>4.2</v>
      </c>
      <c r="AH18" s="28">
        <v>0.8</v>
      </c>
      <c r="AI18" s="28">
        <v>12.4</v>
      </c>
      <c r="AJ18" s="28">
        <v>19.7</v>
      </c>
      <c r="AK18" s="28">
        <v>8.1</v>
      </c>
      <c r="AL18" s="28">
        <v>29.1</v>
      </c>
      <c r="AM18" s="28">
        <v>4.2</v>
      </c>
      <c r="AN18" s="28">
        <v>9.1</v>
      </c>
      <c r="AO18" s="28">
        <v>7.5</v>
      </c>
      <c r="AP18" s="28">
        <v>9</v>
      </c>
    </row>
    <row r="19" spans="1:42" s="28" customFormat="1" ht="16.5">
      <c r="A19" s="60" t="s">
        <v>184</v>
      </c>
      <c r="B19" s="28">
        <v>301</v>
      </c>
      <c r="D19" s="28">
        <v>0.2</v>
      </c>
      <c r="E19" s="28">
        <v>1.1000000000000001</v>
      </c>
      <c r="F19" s="28">
        <v>13.5</v>
      </c>
      <c r="G19" s="28">
        <v>4.5999999999999996</v>
      </c>
      <c r="H19" s="28">
        <v>61.2</v>
      </c>
      <c r="I19" s="28">
        <v>4.3</v>
      </c>
      <c r="J19" s="28">
        <v>11.3</v>
      </c>
      <c r="K19" s="28">
        <v>1.7</v>
      </c>
      <c r="L19" s="28">
        <v>2</v>
      </c>
      <c r="N19" s="28">
        <v>0.2</v>
      </c>
      <c r="O19" s="28">
        <v>1.5</v>
      </c>
      <c r="P19" s="28">
        <v>22.8</v>
      </c>
      <c r="Q19" s="28">
        <v>13</v>
      </c>
      <c r="R19" s="28">
        <v>31</v>
      </c>
      <c r="S19" s="28">
        <v>13.1</v>
      </c>
      <c r="T19" s="28">
        <v>7.9</v>
      </c>
      <c r="U19" s="28">
        <v>7.1</v>
      </c>
      <c r="V19" s="28">
        <v>3.5</v>
      </c>
      <c r="X19" s="28">
        <v>0.3</v>
      </c>
      <c r="Y19" s="28">
        <v>6.9</v>
      </c>
      <c r="Z19" s="28">
        <v>16.5</v>
      </c>
      <c r="AA19" s="28">
        <v>12.5</v>
      </c>
      <c r="AB19" s="28">
        <v>29.9</v>
      </c>
      <c r="AC19" s="28">
        <v>11.4</v>
      </c>
      <c r="AD19" s="28">
        <v>10.7</v>
      </c>
      <c r="AE19" s="28">
        <v>8.1999999999999993</v>
      </c>
      <c r="AF19" s="28">
        <v>3.6</v>
      </c>
      <c r="AH19" s="28">
        <v>0.3</v>
      </c>
      <c r="AI19" s="28">
        <v>12.9</v>
      </c>
      <c r="AJ19" s="28">
        <v>21.3</v>
      </c>
      <c r="AK19" s="28">
        <v>10.9</v>
      </c>
      <c r="AL19" s="28">
        <v>28.8</v>
      </c>
      <c r="AM19" s="28">
        <v>5.5</v>
      </c>
      <c r="AN19" s="28">
        <v>7.3</v>
      </c>
      <c r="AO19" s="28">
        <v>3.6</v>
      </c>
      <c r="AP19" s="28">
        <v>9.4</v>
      </c>
    </row>
    <row r="20" spans="1:42" ht="16.5">
      <c r="A20" s="50" t="s">
        <v>185</v>
      </c>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row>
    <row r="21" spans="1:42" ht="16.5">
      <c r="A21" s="53" t="s">
        <v>186</v>
      </c>
      <c r="B21" s="28">
        <v>147</v>
      </c>
      <c r="C21" s="28"/>
      <c r="D21" s="28">
        <v>0.5</v>
      </c>
      <c r="E21" s="28">
        <v>0.7</v>
      </c>
      <c r="F21" s="28">
        <v>9.6</v>
      </c>
      <c r="G21" s="28">
        <v>13</v>
      </c>
      <c r="H21" s="28">
        <v>60.3</v>
      </c>
      <c r="I21" s="28">
        <v>7.4</v>
      </c>
      <c r="J21" s="28">
        <v>7.2</v>
      </c>
      <c r="K21" s="28">
        <v>1.1000000000000001</v>
      </c>
      <c r="L21" s="28">
        <v>0.2</v>
      </c>
      <c r="M21" s="28"/>
      <c r="N21" s="28">
        <v>0.5</v>
      </c>
      <c r="O21" s="28">
        <v>2.2999999999999998</v>
      </c>
      <c r="P21" s="28">
        <v>29.6</v>
      </c>
      <c r="Q21" s="28">
        <v>21</v>
      </c>
      <c r="R21" s="28">
        <v>32.299999999999997</v>
      </c>
      <c r="S21" s="28">
        <v>7.7</v>
      </c>
      <c r="T21" s="28">
        <v>2.7</v>
      </c>
      <c r="U21" s="28">
        <v>3.1</v>
      </c>
      <c r="V21" s="28">
        <v>0.8</v>
      </c>
      <c r="W21" s="28"/>
      <c r="X21" s="28">
        <v>0.5</v>
      </c>
      <c r="Y21" s="28">
        <v>6.2</v>
      </c>
      <c r="Z21" s="28">
        <v>31.1</v>
      </c>
      <c r="AA21" s="28">
        <v>14.9</v>
      </c>
      <c r="AB21" s="28">
        <v>32.1</v>
      </c>
      <c r="AC21" s="28">
        <v>7</v>
      </c>
      <c r="AD21" s="28">
        <v>4.2</v>
      </c>
      <c r="AE21" s="28">
        <v>3.1</v>
      </c>
      <c r="AF21" s="28">
        <v>0.9</v>
      </c>
      <c r="AG21" s="28"/>
      <c r="AH21" s="28">
        <v>0.6</v>
      </c>
      <c r="AI21" s="28">
        <v>15.2</v>
      </c>
      <c r="AJ21" s="28">
        <v>35</v>
      </c>
      <c r="AK21" s="28">
        <v>13.5</v>
      </c>
      <c r="AL21" s="28">
        <v>24.8</v>
      </c>
      <c r="AM21" s="28">
        <v>4.7</v>
      </c>
      <c r="AN21" s="28">
        <v>3.5</v>
      </c>
      <c r="AO21" s="28">
        <v>1.8</v>
      </c>
      <c r="AP21" s="28">
        <v>0.9</v>
      </c>
    </row>
    <row r="22" spans="1:42" ht="16.5">
      <c r="A22" s="53" t="s">
        <v>187</v>
      </c>
      <c r="B22" s="28">
        <v>192</v>
      </c>
      <c r="C22" s="28"/>
      <c r="D22" s="28">
        <v>0.6</v>
      </c>
      <c r="E22" s="28">
        <v>1.5</v>
      </c>
      <c r="F22" s="28">
        <v>10.9</v>
      </c>
      <c r="G22" s="28">
        <v>8.9</v>
      </c>
      <c r="H22" s="28">
        <v>59.5</v>
      </c>
      <c r="I22" s="28">
        <v>5.3</v>
      </c>
      <c r="J22" s="28">
        <v>11.9</v>
      </c>
      <c r="K22" s="28">
        <v>1.4</v>
      </c>
      <c r="L22" s="28">
        <v>0.1</v>
      </c>
      <c r="M22" s="28"/>
      <c r="N22" s="28">
        <v>0.6</v>
      </c>
      <c r="O22" s="28">
        <v>1.4</v>
      </c>
      <c r="P22" s="28">
        <v>25.8</v>
      </c>
      <c r="Q22" s="28">
        <v>17.600000000000001</v>
      </c>
      <c r="R22" s="28">
        <v>26.9</v>
      </c>
      <c r="S22" s="28">
        <v>14.8</v>
      </c>
      <c r="T22" s="28">
        <v>6</v>
      </c>
      <c r="U22" s="28">
        <v>6.3</v>
      </c>
      <c r="V22" s="28">
        <v>0.7</v>
      </c>
      <c r="W22" s="28"/>
      <c r="X22" s="28">
        <v>0.6</v>
      </c>
      <c r="Y22" s="28">
        <v>5</v>
      </c>
      <c r="Z22" s="28">
        <v>22.4</v>
      </c>
      <c r="AA22" s="28">
        <v>17.2</v>
      </c>
      <c r="AB22" s="28">
        <v>24.6</v>
      </c>
      <c r="AC22" s="28">
        <v>14.1</v>
      </c>
      <c r="AD22" s="28">
        <v>9.1</v>
      </c>
      <c r="AE22" s="28">
        <v>5.5</v>
      </c>
      <c r="AF22" s="28">
        <v>1.6</v>
      </c>
      <c r="AG22" s="28"/>
      <c r="AH22" s="28">
        <v>0.7</v>
      </c>
      <c r="AI22" s="28">
        <v>14</v>
      </c>
      <c r="AJ22" s="28">
        <v>28.7</v>
      </c>
      <c r="AK22" s="28">
        <v>12.4</v>
      </c>
      <c r="AL22" s="28">
        <v>25.1</v>
      </c>
      <c r="AM22" s="28">
        <v>4.0999999999999996</v>
      </c>
      <c r="AN22" s="28">
        <v>7.8</v>
      </c>
      <c r="AO22" s="28">
        <v>3.3</v>
      </c>
      <c r="AP22" s="28">
        <v>3.9</v>
      </c>
    </row>
    <row r="23" spans="1:42" ht="16.5">
      <c r="A23" s="53" t="s">
        <v>188</v>
      </c>
      <c r="B23" s="28">
        <v>272</v>
      </c>
      <c r="C23" s="28"/>
      <c r="D23" s="28">
        <v>0.4</v>
      </c>
      <c r="E23" s="28">
        <v>2.4</v>
      </c>
      <c r="F23" s="28">
        <v>16</v>
      </c>
      <c r="G23" s="28">
        <v>7.2</v>
      </c>
      <c r="H23" s="28">
        <v>54</v>
      </c>
      <c r="I23" s="28">
        <v>5.9</v>
      </c>
      <c r="J23" s="28">
        <v>11.6</v>
      </c>
      <c r="K23" s="28">
        <v>1.5</v>
      </c>
      <c r="L23" s="28">
        <v>0.9</v>
      </c>
      <c r="M23" s="28"/>
      <c r="N23" s="28">
        <v>0</v>
      </c>
      <c r="O23" s="28">
        <v>3.3</v>
      </c>
      <c r="P23" s="28">
        <v>25.4</v>
      </c>
      <c r="Q23" s="28">
        <v>20.100000000000001</v>
      </c>
      <c r="R23" s="28">
        <v>24.7</v>
      </c>
      <c r="S23" s="28">
        <v>13</v>
      </c>
      <c r="T23" s="28">
        <v>5.8</v>
      </c>
      <c r="U23" s="28">
        <v>5.9</v>
      </c>
      <c r="V23" s="28">
        <v>1.8</v>
      </c>
      <c r="W23" s="28"/>
      <c r="X23" s="28">
        <v>0</v>
      </c>
      <c r="Y23" s="28">
        <v>6.9</v>
      </c>
      <c r="Z23" s="28">
        <v>24.9</v>
      </c>
      <c r="AA23" s="28">
        <v>14.5</v>
      </c>
      <c r="AB23" s="28">
        <v>25.9</v>
      </c>
      <c r="AC23" s="28">
        <v>11.4</v>
      </c>
      <c r="AD23" s="28">
        <v>7.9</v>
      </c>
      <c r="AE23" s="28">
        <v>6.3</v>
      </c>
      <c r="AF23" s="28">
        <v>2.1</v>
      </c>
      <c r="AG23" s="28"/>
      <c r="AH23" s="28">
        <v>0.1</v>
      </c>
      <c r="AI23" s="28">
        <v>13.3</v>
      </c>
      <c r="AJ23" s="28">
        <v>30.6</v>
      </c>
      <c r="AK23" s="28">
        <v>14</v>
      </c>
      <c r="AL23" s="28">
        <v>21.3</v>
      </c>
      <c r="AM23" s="28">
        <v>5</v>
      </c>
      <c r="AN23" s="28">
        <v>4.9000000000000004</v>
      </c>
      <c r="AO23" s="28">
        <v>4.5</v>
      </c>
      <c r="AP23" s="28">
        <v>6.3</v>
      </c>
    </row>
    <row r="24" spans="1:42" ht="16.5">
      <c r="A24" s="53" t="s">
        <v>189</v>
      </c>
      <c r="B24" s="28">
        <v>302</v>
      </c>
      <c r="C24" s="28"/>
      <c r="D24" s="28">
        <v>0.1</v>
      </c>
      <c r="E24" s="28">
        <v>1.8</v>
      </c>
      <c r="F24" s="28">
        <v>12.7</v>
      </c>
      <c r="G24" s="28">
        <v>4.4000000000000004</v>
      </c>
      <c r="H24" s="28">
        <v>63.9</v>
      </c>
      <c r="I24" s="28">
        <v>4.2</v>
      </c>
      <c r="J24" s="28">
        <v>9</v>
      </c>
      <c r="K24" s="28">
        <v>2.2999999999999998</v>
      </c>
      <c r="L24" s="28">
        <v>1.6</v>
      </c>
      <c r="M24" s="28"/>
      <c r="N24" s="28">
        <v>0.1</v>
      </c>
      <c r="O24" s="28">
        <v>1.3</v>
      </c>
      <c r="P24" s="28">
        <v>20.8</v>
      </c>
      <c r="Q24" s="28">
        <v>16.399999999999999</v>
      </c>
      <c r="R24" s="28">
        <v>30.5</v>
      </c>
      <c r="S24" s="28">
        <v>12.7</v>
      </c>
      <c r="T24" s="28">
        <v>7.1</v>
      </c>
      <c r="U24" s="28">
        <v>8.1</v>
      </c>
      <c r="V24" s="28">
        <v>2.9</v>
      </c>
      <c r="W24" s="28"/>
      <c r="X24" s="28">
        <v>0.4</v>
      </c>
      <c r="Y24" s="28">
        <v>5</v>
      </c>
      <c r="Z24" s="28">
        <v>18.8</v>
      </c>
      <c r="AA24" s="28">
        <v>11.2</v>
      </c>
      <c r="AB24" s="28">
        <v>30.4</v>
      </c>
      <c r="AC24" s="28">
        <v>10.6</v>
      </c>
      <c r="AD24" s="28">
        <v>12.7</v>
      </c>
      <c r="AE24" s="28">
        <v>7.6</v>
      </c>
      <c r="AF24" s="28">
        <v>3.3</v>
      </c>
      <c r="AG24" s="28"/>
      <c r="AH24" s="28">
        <v>0.5</v>
      </c>
      <c r="AI24" s="28">
        <v>10.4</v>
      </c>
      <c r="AJ24" s="28">
        <v>22.7</v>
      </c>
      <c r="AK24" s="28">
        <v>11.6</v>
      </c>
      <c r="AL24" s="28">
        <v>28.2</v>
      </c>
      <c r="AM24" s="28">
        <v>6.1</v>
      </c>
      <c r="AN24" s="28">
        <v>8.3000000000000007</v>
      </c>
      <c r="AO24" s="28">
        <v>3.7</v>
      </c>
      <c r="AP24" s="28">
        <v>8.5</v>
      </c>
    </row>
    <row r="25" spans="1:42" ht="16.5">
      <c r="A25" s="53" t="s">
        <v>190</v>
      </c>
      <c r="B25" s="28">
        <v>555</v>
      </c>
      <c r="C25" s="28"/>
      <c r="D25" s="28">
        <v>0.3</v>
      </c>
      <c r="E25" s="28">
        <v>1.9</v>
      </c>
      <c r="F25" s="28">
        <v>11.1</v>
      </c>
      <c r="G25" s="28">
        <v>6.5</v>
      </c>
      <c r="H25" s="28">
        <v>61.6</v>
      </c>
      <c r="I25" s="28">
        <v>6</v>
      </c>
      <c r="J25" s="28">
        <v>10.1</v>
      </c>
      <c r="K25" s="28">
        <v>1.7</v>
      </c>
      <c r="L25" s="28">
        <v>0.8</v>
      </c>
      <c r="M25" s="28"/>
      <c r="N25" s="28">
        <v>0.3</v>
      </c>
      <c r="O25" s="28">
        <v>1.5</v>
      </c>
      <c r="P25" s="28">
        <v>18.8</v>
      </c>
      <c r="Q25" s="28">
        <v>12.1</v>
      </c>
      <c r="R25" s="28">
        <v>40.5</v>
      </c>
      <c r="S25" s="28">
        <v>11.6</v>
      </c>
      <c r="T25" s="28">
        <v>5.4</v>
      </c>
      <c r="U25" s="28">
        <v>7.7</v>
      </c>
      <c r="V25" s="28">
        <v>2.1</v>
      </c>
      <c r="W25" s="28"/>
      <c r="X25" s="28">
        <v>0.4</v>
      </c>
      <c r="Y25" s="28">
        <v>2.9</v>
      </c>
      <c r="Z25" s="28">
        <v>19.2</v>
      </c>
      <c r="AA25" s="28">
        <v>10.7</v>
      </c>
      <c r="AB25" s="28">
        <v>38.9</v>
      </c>
      <c r="AC25" s="28">
        <v>10.1</v>
      </c>
      <c r="AD25" s="28">
        <v>7.4</v>
      </c>
      <c r="AE25" s="28">
        <v>8.1</v>
      </c>
      <c r="AF25" s="28">
        <v>2.4</v>
      </c>
      <c r="AG25" s="28"/>
      <c r="AH25" s="28">
        <v>0.4</v>
      </c>
      <c r="AI25" s="28">
        <v>8.3000000000000007</v>
      </c>
      <c r="AJ25" s="28">
        <v>21</v>
      </c>
      <c r="AK25" s="28">
        <v>10.199999999999999</v>
      </c>
      <c r="AL25" s="28">
        <v>38.700000000000003</v>
      </c>
      <c r="AM25" s="28">
        <v>3.6</v>
      </c>
      <c r="AN25" s="28">
        <v>6.5</v>
      </c>
      <c r="AO25" s="28">
        <v>5.6</v>
      </c>
      <c r="AP25" s="28">
        <v>5.6</v>
      </c>
    </row>
    <row r="26" spans="1:42" ht="16.5">
      <c r="A26" s="50" t="s">
        <v>191</v>
      </c>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row>
    <row r="27" spans="1:42" ht="16.5">
      <c r="A27" s="53" t="s">
        <v>192</v>
      </c>
      <c r="B27" s="28">
        <v>280</v>
      </c>
      <c r="C27" s="28"/>
      <c r="D27" s="28">
        <v>0.1</v>
      </c>
      <c r="E27" s="28">
        <v>0.3</v>
      </c>
      <c r="F27" s="28">
        <v>7.3</v>
      </c>
      <c r="G27" s="28">
        <v>3.5</v>
      </c>
      <c r="H27" s="28">
        <v>78.3</v>
      </c>
      <c r="I27" s="28">
        <v>3.8</v>
      </c>
      <c r="J27" s="28">
        <v>5.5</v>
      </c>
      <c r="K27" s="28">
        <v>0.8</v>
      </c>
      <c r="L27" s="28">
        <v>0.4</v>
      </c>
      <c r="M27" s="28"/>
      <c r="N27" s="28">
        <v>0.2</v>
      </c>
      <c r="O27" s="28">
        <v>0.5</v>
      </c>
      <c r="P27" s="28">
        <v>15.9</v>
      </c>
      <c r="Q27" s="28">
        <v>11.5</v>
      </c>
      <c r="R27" s="28">
        <v>59.1</v>
      </c>
      <c r="S27" s="28">
        <v>7.4</v>
      </c>
      <c r="T27" s="28">
        <v>2.4</v>
      </c>
      <c r="U27" s="28">
        <v>2.1</v>
      </c>
      <c r="V27" s="28">
        <v>0.8</v>
      </c>
      <c r="W27" s="28"/>
      <c r="X27" s="28">
        <v>0.2</v>
      </c>
      <c r="Y27" s="28">
        <v>3</v>
      </c>
      <c r="Z27" s="28">
        <v>15.9</v>
      </c>
      <c r="AA27" s="28">
        <v>10.1</v>
      </c>
      <c r="AB27" s="28">
        <v>57.5</v>
      </c>
      <c r="AC27" s="28">
        <v>5.3</v>
      </c>
      <c r="AD27" s="28">
        <v>4.2</v>
      </c>
      <c r="AE27" s="28">
        <v>2.6</v>
      </c>
      <c r="AF27" s="28">
        <v>1.2</v>
      </c>
      <c r="AG27" s="28"/>
      <c r="AH27" s="28">
        <v>0.3</v>
      </c>
      <c r="AI27" s="28">
        <v>8.1999999999999993</v>
      </c>
      <c r="AJ27" s="28">
        <v>19.3</v>
      </c>
      <c r="AK27" s="28">
        <v>6.5</v>
      </c>
      <c r="AL27" s="28">
        <v>55.9</v>
      </c>
      <c r="AM27" s="28">
        <v>3.3</v>
      </c>
      <c r="AN27" s="28">
        <v>2.5</v>
      </c>
      <c r="AO27" s="28">
        <v>2.8</v>
      </c>
      <c r="AP27" s="28">
        <v>1.2</v>
      </c>
    </row>
    <row r="28" spans="1:42" ht="16.5">
      <c r="A28" s="53" t="s">
        <v>193</v>
      </c>
      <c r="B28" s="28">
        <v>624</v>
      </c>
      <c r="C28" s="28"/>
      <c r="D28" s="28">
        <v>0.3</v>
      </c>
      <c r="E28" s="28">
        <v>1.8</v>
      </c>
      <c r="F28" s="28">
        <v>14</v>
      </c>
      <c r="G28" s="28">
        <v>7.5</v>
      </c>
      <c r="H28" s="28">
        <v>57</v>
      </c>
      <c r="I28" s="28">
        <v>5.3</v>
      </c>
      <c r="J28" s="28">
        <v>11.4</v>
      </c>
      <c r="K28" s="28">
        <v>2.1</v>
      </c>
      <c r="L28" s="28">
        <v>0.5</v>
      </c>
      <c r="M28" s="28"/>
      <c r="N28" s="28">
        <v>0.3</v>
      </c>
      <c r="O28" s="28">
        <v>1.8</v>
      </c>
      <c r="P28" s="28">
        <v>24</v>
      </c>
      <c r="Q28" s="28">
        <v>14.7</v>
      </c>
      <c r="R28" s="28">
        <v>29.9</v>
      </c>
      <c r="S28" s="28">
        <v>12.9</v>
      </c>
      <c r="T28" s="28">
        <v>6.6</v>
      </c>
      <c r="U28" s="28">
        <v>7.7</v>
      </c>
      <c r="V28" s="28">
        <v>2</v>
      </c>
      <c r="W28" s="28"/>
      <c r="X28" s="28">
        <v>0.4</v>
      </c>
      <c r="Y28" s="28">
        <v>5.3</v>
      </c>
      <c r="Z28" s="28">
        <v>22.2</v>
      </c>
      <c r="AA28" s="28">
        <v>11.8</v>
      </c>
      <c r="AB28" s="28">
        <v>28.5</v>
      </c>
      <c r="AC28" s="28">
        <v>12.1</v>
      </c>
      <c r="AD28" s="28">
        <v>9.5</v>
      </c>
      <c r="AE28" s="28">
        <v>8</v>
      </c>
      <c r="AF28" s="28">
        <v>2.2999999999999998</v>
      </c>
      <c r="AG28" s="28"/>
      <c r="AH28" s="28">
        <v>0.5</v>
      </c>
      <c r="AI28" s="28">
        <v>12.6</v>
      </c>
      <c r="AJ28" s="28">
        <v>23.7</v>
      </c>
      <c r="AK28" s="28">
        <v>13.1</v>
      </c>
      <c r="AL28" s="28">
        <v>26.7</v>
      </c>
      <c r="AM28" s="28">
        <v>4.9000000000000004</v>
      </c>
      <c r="AN28" s="28">
        <v>7.3</v>
      </c>
      <c r="AO28" s="28">
        <v>4.8</v>
      </c>
      <c r="AP28" s="28">
        <v>6.4</v>
      </c>
    </row>
    <row r="29" spans="1:42" ht="16.5">
      <c r="A29" s="53" t="s">
        <v>194</v>
      </c>
      <c r="B29" s="28">
        <v>565</v>
      </c>
      <c r="C29" s="28"/>
      <c r="D29" s="28">
        <v>0.4</v>
      </c>
      <c r="E29" s="28">
        <v>2.5</v>
      </c>
      <c r="F29" s="28">
        <v>12.5</v>
      </c>
      <c r="G29" s="28">
        <v>8.6</v>
      </c>
      <c r="H29" s="28">
        <v>54.9</v>
      </c>
      <c r="I29" s="28">
        <v>7.1</v>
      </c>
      <c r="J29" s="28">
        <v>10.9</v>
      </c>
      <c r="K29" s="28">
        <v>1.6</v>
      </c>
      <c r="L29" s="28">
        <v>1.5</v>
      </c>
      <c r="M29" s="28"/>
      <c r="N29" s="28">
        <v>0.2</v>
      </c>
      <c r="O29" s="28">
        <v>2.5</v>
      </c>
      <c r="P29" s="28">
        <v>23.9</v>
      </c>
      <c r="Q29" s="28">
        <v>19.8</v>
      </c>
      <c r="R29" s="28">
        <v>23.2</v>
      </c>
      <c r="S29" s="28">
        <v>13.6</v>
      </c>
      <c r="T29" s="28">
        <v>6.1</v>
      </c>
      <c r="U29" s="28">
        <v>8.1999999999999993</v>
      </c>
      <c r="V29" s="28">
        <v>2.4</v>
      </c>
      <c r="W29" s="28"/>
      <c r="X29" s="28">
        <v>0.3</v>
      </c>
      <c r="Y29" s="28">
        <v>4.9000000000000004</v>
      </c>
      <c r="Z29" s="28">
        <v>24.2</v>
      </c>
      <c r="AA29" s="28">
        <v>15.2</v>
      </c>
      <c r="AB29" s="28">
        <v>23.8</v>
      </c>
      <c r="AC29" s="28">
        <v>11.6</v>
      </c>
      <c r="AD29" s="28">
        <v>9.6</v>
      </c>
      <c r="AE29" s="28">
        <v>7.6</v>
      </c>
      <c r="AF29" s="28">
        <v>2.8</v>
      </c>
      <c r="AG29" s="28"/>
      <c r="AH29" s="28">
        <v>0.4</v>
      </c>
      <c r="AI29" s="28">
        <v>10.9</v>
      </c>
      <c r="AJ29" s="28">
        <v>30.7</v>
      </c>
      <c r="AK29" s="28">
        <v>13</v>
      </c>
      <c r="AL29" s="28">
        <v>21.2</v>
      </c>
      <c r="AM29" s="28">
        <v>4.9000000000000004</v>
      </c>
      <c r="AN29" s="28">
        <v>7.4</v>
      </c>
      <c r="AO29" s="28">
        <v>4.5</v>
      </c>
      <c r="AP29" s="28">
        <v>7</v>
      </c>
    </row>
    <row r="30" spans="1:42" ht="16.5">
      <c r="A30" s="50" t="s">
        <v>195</v>
      </c>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row>
    <row r="31" spans="1:42" ht="16.5">
      <c r="A31" s="53" t="s">
        <v>196</v>
      </c>
      <c r="B31" s="54">
        <v>1387</v>
      </c>
      <c r="C31" s="28"/>
      <c r="D31" s="28">
        <v>0.3</v>
      </c>
      <c r="E31" s="28">
        <v>1.9</v>
      </c>
      <c r="F31" s="28">
        <v>12</v>
      </c>
      <c r="G31" s="28">
        <v>7</v>
      </c>
      <c r="H31" s="28">
        <v>60.5</v>
      </c>
      <c r="I31" s="28">
        <v>5.7</v>
      </c>
      <c r="J31" s="28">
        <v>10.1</v>
      </c>
      <c r="K31" s="28">
        <v>1.6</v>
      </c>
      <c r="L31" s="28">
        <v>0.9</v>
      </c>
      <c r="M31" s="28"/>
      <c r="N31" s="28">
        <v>0.3</v>
      </c>
      <c r="O31" s="28">
        <v>1.9</v>
      </c>
      <c r="P31" s="28">
        <v>21.9</v>
      </c>
      <c r="Q31" s="28">
        <v>16.399999999999999</v>
      </c>
      <c r="R31" s="28">
        <v>33.4</v>
      </c>
      <c r="S31" s="28">
        <v>12.2</v>
      </c>
      <c r="T31" s="28">
        <v>5.3</v>
      </c>
      <c r="U31" s="28">
        <v>6.6</v>
      </c>
      <c r="V31" s="28">
        <v>2</v>
      </c>
      <c r="W31" s="28"/>
      <c r="X31" s="28">
        <v>0.4</v>
      </c>
      <c r="Y31" s="28">
        <v>4.5999999999999996</v>
      </c>
      <c r="Z31" s="28">
        <v>21.8</v>
      </c>
      <c r="AA31" s="28">
        <v>12.8</v>
      </c>
      <c r="AB31" s="28">
        <v>32.6</v>
      </c>
      <c r="AC31" s="28">
        <v>10.6</v>
      </c>
      <c r="AD31" s="28">
        <v>8.3000000000000007</v>
      </c>
      <c r="AE31" s="28">
        <v>6.7</v>
      </c>
      <c r="AF31" s="28">
        <v>2.2999999999999998</v>
      </c>
      <c r="AG31" s="28"/>
      <c r="AH31" s="28">
        <v>0.5</v>
      </c>
      <c r="AI31" s="28">
        <v>11.1</v>
      </c>
      <c r="AJ31" s="28">
        <v>25.5</v>
      </c>
      <c r="AK31" s="28">
        <v>11.5</v>
      </c>
      <c r="AL31" s="28">
        <v>30.9</v>
      </c>
      <c r="AM31" s="28">
        <v>4.7</v>
      </c>
      <c r="AN31" s="28">
        <v>6.1</v>
      </c>
      <c r="AO31" s="28">
        <v>4.3</v>
      </c>
      <c r="AP31" s="28">
        <v>5.6</v>
      </c>
    </row>
    <row r="32" spans="1:42" ht="16.5">
      <c r="A32" s="53" t="s">
        <v>197</v>
      </c>
      <c r="B32" s="28">
        <v>82</v>
      </c>
      <c r="C32" s="28"/>
      <c r="D32" s="28">
        <v>0</v>
      </c>
      <c r="E32" s="28">
        <v>0.8</v>
      </c>
      <c r="F32" s="28">
        <v>15.4</v>
      </c>
      <c r="G32" s="28">
        <v>10.3</v>
      </c>
      <c r="H32" s="28">
        <v>56.5</v>
      </c>
      <c r="I32" s="28">
        <v>5</v>
      </c>
      <c r="J32" s="28">
        <v>9.6</v>
      </c>
      <c r="K32" s="28">
        <v>2.2999999999999998</v>
      </c>
      <c r="L32" s="28">
        <v>0.1</v>
      </c>
      <c r="M32" s="28"/>
      <c r="N32" s="28">
        <v>0</v>
      </c>
      <c r="O32" s="28">
        <v>1</v>
      </c>
      <c r="P32" s="28">
        <v>31.2</v>
      </c>
      <c r="Q32" s="28">
        <v>9.5</v>
      </c>
      <c r="R32" s="28">
        <v>24.2</v>
      </c>
      <c r="S32" s="28">
        <v>11.6</v>
      </c>
      <c r="T32" s="28">
        <v>11.8</v>
      </c>
      <c r="U32" s="28">
        <v>10</v>
      </c>
      <c r="V32" s="28">
        <v>0.6</v>
      </c>
      <c r="W32" s="28"/>
      <c r="X32" s="28">
        <v>0</v>
      </c>
      <c r="Y32" s="28">
        <v>6.2</v>
      </c>
      <c r="Z32" s="28">
        <v>22.2</v>
      </c>
      <c r="AA32" s="28">
        <v>12</v>
      </c>
      <c r="AB32" s="28">
        <v>25.2</v>
      </c>
      <c r="AC32" s="28">
        <v>10.9</v>
      </c>
      <c r="AD32" s="28">
        <v>12.7</v>
      </c>
      <c r="AE32" s="28">
        <v>8.6</v>
      </c>
      <c r="AF32" s="28">
        <v>2.2999999999999998</v>
      </c>
      <c r="AG32" s="28"/>
      <c r="AH32" s="28">
        <v>0</v>
      </c>
      <c r="AI32" s="28">
        <v>11.6</v>
      </c>
      <c r="AJ32" s="28">
        <v>26.5</v>
      </c>
      <c r="AK32" s="28">
        <v>17.2</v>
      </c>
      <c r="AL32" s="28">
        <v>18.100000000000001</v>
      </c>
      <c r="AM32" s="28">
        <v>2.7</v>
      </c>
      <c r="AN32" s="28">
        <v>12.5</v>
      </c>
      <c r="AO32" s="28">
        <v>4</v>
      </c>
      <c r="AP32" s="28">
        <v>7.4</v>
      </c>
    </row>
    <row r="33" spans="1:42" ht="16.5">
      <c r="A33" s="50" t="s">
        <v>198</v>
      </c>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row>
    <row r="34" spans="1:42" ht="16.5">
      <c r="A34" s="53" t="s">
        <v>199</v>
      </c>
      <c r="B34" s="28">
        <v>987</v>
      </c>
      <c r="C34" s="28"/>
      <c r="D34" s="28">
        <v>0.5</v>
      </c>
      <c r="E34" s="28">
        <v>2.4</v>
      </c>
      <c r="F34" s="28">
        <v>14.9</v>
      </c>
      <c r="G34" s="28">
        <v>6.9</v>
      </c>
      <c r="H34" s="28">
        <v>55.3</v>
      </c>
      <c r="I34" s="28">
        <v>5.3</v>
      </c>
      <c r="J34" s="28">
        <v>11.7</v>
      </c>
      <c r="K34" s="28">
        <v>2</v>
      </c>
      <c r="L34" s="28">
        <v>1.2</v>
      </c>
      <c r="M34" s="28"/>
      <c r="N34" s="28">
        <v>0.4</v>
      </c>
      <c r="O34" s="28">
        <v>1.9</v>
      </c>
      <c r="P34" s="28">
        <v>23.5</v>
      </c>
      <c r="Q34" s="28">
        <v>16.100000000000001</v>
      </c>
      <c r="R34" s="28">
        <v>24.6</v>
      </c>
      <c r="S34" s="28">
        <v>14.7</v>
      </c>
      <c r="T34" s="28">
        <v>7.4</v>
      </c>
      <c r="U34" s="28">
        <v>8.9</v>
      </c>
      <c r="V34" s="28">
        <v>2.7</v>
      </c>
      <c r="W34" s="28"/>
      <c r="X34" s="28">
        <v>0.5</v>
      </c>
      <c r="Y34" s="28">
        <v>4</v>
      </c>
      <c r="Z34" s="28">
        <v>21.5</v>
      </c>
      <c r="AA34" s="28">
        <v>13.3</v>
      </c>
      <c r="AB34" s="28">
        <v>24.9</v>
      </c>
      <c r="AC34" s="28">
        <v>13.1</v>
      </c>
      <c r="AD34" s="28">
        <v>10.7</v>
      </c>
      <c r="AE34" s="28">
        <v>8.9</v>
      </c>
      <c r="AF34" s="28">
        <v>3.1</v>
      </c>
      <c r="AG34" s="28"/>
      <c r="AH34" s="28">
        <v>0.5</v>
      </c>
      <c r="AI34" s="28">
        <v>10.199999999999999</v>
      </c>
      <c r="AJ34" s="28">
        <v>25.9</v>
      </c>
      <c r="AK34" s="28">
        <v>13</v>
      </c>
      <c r="AL34" s="28">
        <v>23.9</v>
      </c>
      <c r="AM34" s="28">
        <v>4.7</v>
      </c>
      <c r="AN34" s="28">
        <v>8.1</v>
      </c>
      <c r="AO34" s="28">
        <v>5.6</v>
      </c>
      <c r="AP34" s="28">
        <v>8.1</v>
      </c>
    </row>
    <row r="35" spans="1:42" ht="16.5">
      <c r="A35" s="53" t="s">
        <v>200</v>
      </c>
      <c r="B35" s="28">
        <v>169</v>
      </c>
      <c r="C35" s="28"/>
      <c r="D35" s="28">
        <v>0.1</v>
      </c>
      <c r="E35" s="28">
        <v>1</v>
      </c>
      <c r="F35" s="28">
        <v>9.5</v>
      </c>
      <c r="G35" s="28">
        <v>10.199999999999999</v>
      </c>
      <c r="H35" s="28">
        <v>63.3</v>
      </c>
      <c r="I35" s="28">
        <v>7.1</v>
      </c>
      <c r="J35" s="28">
        <v>7.5</v>
      </c>
      <c r="K35" s="28">
        <v>1</v>
      </c>
      <c r="L35" s="28">
        <v>0.2</v>
      </c>
      <c r="M35" s="28"/>
      <c r="N35" s="28">
        <v>0.2</v>
      </c>
      <c r="O35" s="28">
        <v>2.6</v>
      </c>
      <c r="P35" s="28">
        <v>21.9</v>
      </c>
      <c r="Q35" s="28">
        <v>17</v>
      </c>
      <c r="R35" s="28">
        <v>43.7</v>
      </c>
      <c r="S35" s="28">
        <v>7.7</v>
      </c>
      <c r="T35" s="28">
        <v>3.5</v>
      </c>
      <c r="U35" s="28">
        <v>2.9</v>
      </c>
      <c r="V35" s="28">
        <v>0.5</v>
      </c>
      <c r="W35" s="28"/>
      <c r="X35" s="28">
        <v>0.1</v>
      </c>
      <c r="Y35" s="28">
        <v>5.9</v>
      </c>
      <c r="Z35" s="28">
        <v>25.1</v>
      </c>
      <c r="AA35" s="28">
        <v>10.8</v>
      </c>
      <c r="AB35" s="28">
        <v>42.1</v>
      </c>
      <c r="AC35" s="28">
        <v>7.8</v>
      </c>
      <c r="AD35" s="28">
        <v>5.3</v>
      </c>
      <c r="AE35" s="28">
        <v>2.2000000000000002</v>
      </c>
      <c r="AF35" s="28">
        <v>0.6</v>
      </c>
      <c r="AG35" s="28"/>
      <c r="AH35" s="28">
        <v>0.3</v>
      </c>
      <c r="AI35" s="28">
        <v>13.7</v>
      </c>
      <c r="AJ35" s="28">
        <v>26.3</v>
      </c>
      <c r="AK35" s="28">
        <v>10.5</v>
      </c>
      <c r="AL35" s="28">
        <v>36.6</v>
      </c>
      <c r="AM35" s="28">
        <v>5.6</v>
      </c>
      <c r="AN35" s="28">
        <v>4.7</v>
      </c>
      <c r="AO35" s="28">
        <v>1.6</v>
      </c>
      <c r="AP35" s="28">
        <v>0.7</v>
      </c>
    </row>
    <row r="36" spans="1:42" ht="16.5">
      <c r="A36" s="53" t="s">
        <v>201</v>
      </c>
      <c r="B36" s="28">
        <v>292</v>
      </c>
      <c r="C36" s="28"/>
      <c r="D36" s="28">
        <v>0</v>
      </c>
      <c r="E36" s="28">
        <v>0.3</v>
      </c>
      <c r="F36" s="28">
        <v>4.8</v>
      </c>
      <c r="G36" s="28">
        <v>6.1</v>
      </c>
      <c r="H36" s="28">
        <v>76.3</v>
      </c>
      <c r="I36" s="28">
        <v>6.3</v>
      </c>
      <c r="J36" s="28">
        <v>5.3</v>
      </c>
      <c r="K36" s="28">
        <v>0.7</v>
      </c>
      <c r="L36" s="28">
        <v>0.1</v>
      </c>
      <c r="M36" s="28"/>
      <c r="N36" s="28">
        <v>0</v>
      </c>
      <c r="O36" s="28">
        <v>1.2</v>
      </c>
      <c r="P36" s="28">
        <v>19.5</v>
      </c>
      <c r="Q36" s="28">
        <v>15.1</v>
      </c>
      <c r="R36" s="28">
        <v>55.8</v>
      </c>
      <c r="S36" s="28">
        <v>5.4</v>
      </c>
      <c r="T36" s="28">
        <v>1.3</v>
      </c>
      <c r="U36" s="28">
        <v>1.4</v>
      </c>
      <c r="V36" s="28">
        <v>0.3</v>
      </c>
      <c r="W36" s="28"/>
      <c r="X36" s="28">
        <v>0</v>
      </c>
      <c r="Y36" s="28">
        <v>6.3</v>
      </c>
      <c r="Z36" s="28">
        <v>21.3</v>
      </c>
      <c r="AA36" s="28">
        <v>11.9</v>
      </c>
      <c r="AB36" s="28">
        <v>52.1</v>
      </c>
      <c r="AC36" s="28">
        <v>3.9</v>
      </c>
      <c r="AD36" s="28">
        <v>2.7</v>
      </c>
      <c r="AE36" s="28">
        <v>1.6</v>
      </c>
      <c r="AF36" s="28">
        <v>0.3</v>
      </c>
      <c r="AG36" s="28"/>
      <c r="AH36" s="28">
        <v>0.2</v>
      </c>
      <c r="AI36" s="28">
        <v>12.6</v>
      </c>
      <c r="AJ36" s="28">
        <v>24</v>
      </c>
      <c r="AK36" s="28">
        <v>9.1</v>
      </c>
      <c r="AL36" s="28">
        <v>47.8</v>
      </c>
      <c r="AM36" s="28">
        <v>3.1</v>
      </c>
      <c r="AN36" s="28">
        <v>2</v>
      </c>
      <c r="AO36" s="28">
        <v>0.9</v>
      </c>
      <c r="AP36" s="28">
        <v>0.4</v>
      </c>
    </row>
  </sheetData>
  <mergeCells count="4">
    <mergeCell ref="D4:L4"/>
    <mergeCell ref="N4:V4"/>
    <mergeCell ref="X4:AF4"/>
    <mergeCell ref="AH4:AP4"/>
  </mergeCells>
  <hyperlinks>
    <hyperlink ref="A3" location="Contents!A1" display="Back to contents" xr:uid="{A1808886-68FD-44A9-B3EB-82C9DDFBD878}"/>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CC865-19C8-4C64-BEF9-BE96A2DFCC87}">
  <sheetPr>
    <tabColor theme="4" tint="0.59999389629810485"/>
  </sheetPr>
  <dimension ref="A1:H36"/>
  <sheetViews>
    <sheetView zoomScale="85" zoomScaleNormal="85" workbookViewId="0">
      <selection activeCell="A3" sqref="A3"/>
    </sheetView>
  </sheetViews>
  <sheetFormatPr defaultColWidth="9.140625" defaultRowHeight="15"/>
  <cols>
    <col min="1" max="1" width="33.140625" style="1" customWidth="1"/>
    <col min="2" max="2" width="37.7109375" style="1" bestFit="1" customWidth="1"/>
    <col min="3" max="3" width="11.5703125" style="1" bestFit="1" customWidth="1"/>
    <col min="4" max="4" width="22.42578125" style="1" bestFit="1" customWidth="1"/>
    <col min="5" max="5" width="27.5703125" style="1" bestFit="1" customWidth="1"/>
    <col min="6" max="6" width="28.7109375" style="1" bestFit="1" customWidth="1"/>
    <col min="7" max="7" width="26.140625" style="1" bestFit="1" customWidth="1"/>
    <col min="8" max="8" width="11.5703125" style="1" bestFit="1" customWidth="1"/>
    <col min="9" max="16384" width="9.140625" style="1"/>
  </cols>
  <sheetData>
    <row r="1" spans="1:8" ht="21">
      <c r="A1" s="6" t="s">
        <v>204</v>
      </c>
      <c r="B1" s="28"/>
      <c r="C1" s="28"/>
    </row>
    <row r="2" spans="1:8" ht="21">
      <c r="A2" s="6"/>
      <c r="B2" s="28"/>
      <c r="C2" s="28"/>
    </row>
    <row r="3" spans="1:8" ht="16.5">
      <c r="A3" s="48" t="s">
        <v>41</v>
      </c>
      <c r="B3" s="28"/>
      <c r="C3" s="28"/>
    </row>
    <row r="5" spans="1:8" ht="18">
      <c r="A5" s="49" t="s">
        <v>178</v>
      </c>
      <c r="B5" s="49" t="s">
        <v>179</v>
      </c>
      <c r="D5" s="18" t="s">
        <v>213</v>
      </c>
      <c r="E5" s="18" t="s">
        <v>214</v>
      </c>
      <c r="F5" s="18" t="s">
        <v>215</v>
      </c>
      <c r="G5" s="18" t="s">
        <v>216</v>
      </c>
    </row>
    <row r="6" spans="1:8" ht="18">
      <c r="A6" s="50" t="s">
        <v>174</v>
      </c>
      <c r="B6" s="50"/>
      <c r="C6" s="51"/>
      <c r="D6" s="51"/>
      <c r="E6" s="51"/>
      <c r="F6" s="51"/>
      <c r="G6" s="51"/>
      <c r="H6" s="51"/>
    </row>
    <row r="7" spans="1:8" ht="16.5">
      <c r="A7" s="52" t="s">
        <v>176</v>
      </c>
      <c r="B7" s="28">
        <v>294</v>
      </c>
      <c r="C7" s="28"/>
      <c r="D7" s="28">
        <v>10.1</v>
      </c>
      <c r="E7" s="28">
        <v>-16.7</v>
      </c>
      <c r="F7" s="28">
        <v>-26.7</v>
      </c>
      <c r="G7" s="28">
        <v>-55.3</v>
      </c>
    </row>
    <row r="8" spans="1:8" ht="16.5">
      <c r="A8" s="52">
        <v>2</v>
      </c>
      <c r="B8" s="28">
        <v>294</v>
      </c>
      <c r="C8" s="28"/>
      <c r="D8" s="28">
        <v>-2.9</v>
      </c>
      <c r="E8" s="28">
        <v>-69.599999999999994</v>
      </c>
      <c r="F8" s="28">
        <v>-90.3</v>
      </c>
      <c r="G8" s="28">
        <v>-157</v>
      </c>
    </row>
    <row r="9" spans="1:8" ht="16.5">
      <c r="A9" s="52">
        <v>3</v>
      </c>
      <c r="B9" s="28">
        <v>294</v>
      </c>
      <c r="C9" s="28"/>
      <c r="D9" s="28">
        <v>3</v>
      </c>
      <c r="E9" s="28">
        <v>-37.4</v>
      </c>
      <c r="F9" s="28">
        <v>-41</v>
      </c>
      <c r="G9" s="28">
        <v>-94.3</v>
      </c>
    </row>
    <row r="10" spans="1:8" ht="16.5">
      <c r="A10" s="52">
        <v>4</v>
      </c>
      <c r="B10" s="28">
        <v>294</v>
      </c>
      <c r="C10" s="28"/>
      <c r="D10" s="28">
        <v>-13.1</v>
      </c>
      <c r="E10" s="28">
        <v>-20.2</v>
      </c>
      <c r="F10" s="28">
        <v>-15.2</v>
      </c>
      <c r="G10" s="28">
        <v>-34.299999999999997</v>
      </c>
    </row>
    <row r="11" spans="1:8" ht="16.5">
      <c r="A11" s="52" t="s">
        <v>175</v>
      </c>
      <c r="B11" s="28">
        <v>294</v>
      </c>
      <c r="C11" s="28"/>
      <c r="D11" s="28">
        <v>4.7</v>
      </c>
      <c r="E11" s="28">
        <v>142.80000000000001</v>
      </c>
      <c r="F11" s="28">
        <v>174.3</v>
      </c>
      <c r="G11" s="28">
        <v>343.3</v>
      </c>
    </row>
    <row r="12" spans="1:8" ht="16.5">
      <c r="A12" s="50" t="s">
        <v>180</v>
      </c>
      <c r="B12" s="28"/>
      <c r="C12" s="28"/>
    </row>
    <row r="13" spans="1:8" ht="16.5">
      <c r="A13" s="58" t="s">
        <v>222</v>
      </c>
      <c r="B13" s="28">
        <v>201</v>
      </c>
      <c r="C13" s="28"/>
      <c r="D13" s="28">
        <v>-28.3</v>
      </c>
      <c r="E13" s="28">
        <v>-93</v>
      </c>
      <c r="F13" s="28">
        <v>-113.4</v>
      </c>
      <c r="G13" s="28">
        <v>-176.1</v>
      </c>
    </row>
    <row r="14" spans="1:8" ht="16.5">
      <c r="A14" s="53" t="s">
        <v>182</v>
      </c>
      <c r="B14" s="28">
        <v>78</v>
      </c>
      <c r="C14" s="28"/>
      <c r="D14" s="61">
        <v>-9.875</v>
      </c>
      <c r="E14" s="61">
        <v>-72.501999999999995</v>
      </c>
      <c r="F14" s="61">
        <v>-81.992000000000004</v>
      </c>
      <c r="G14" s="61">
        <v>-136.31299999999999</v>
      </c>
    </row>
    <row r="15" spans="1:8" ht="16.5">
      <c r="A15" s="57" t="s">
        <v>220</v>
      </c>
      <c r="B15" s="28">
        <v>194</v>
      </c>
      <c r="C15" s="28"/>
      <c r="D15" s="61">
        <v>-9.0939999999999994</v>
      </c>
      <c r="E15" s="61">
        <v>8.4960000000000004</v>
      </c>
      <c r="F15" s="61">
        <v>25.164000000000001</v>
      </c>
      <c r="G15" s="61">
        <v>51.152000000000001</v>
      </c>
    </row>
    <row r="16" spans="1:8" ht="16.5">
      <c r="A16" s="57" t="s">
        <v>221</v>
      </c>
      <c r="B16" s="28">
        <v>204</v>
      </c>
      <c r="C16" s="28"/>
      <c r="D16" s="61">
        <v>-4.6509999999999998</v>
      </c>
      <c r="E16" s="61">
        <v>-19.841999999999999</v>
      </c>
      <c r="F16" s="61">
        <v>-16.765999999999998</v>
      </c>
      <c r="G16" s="61">
        <v>-54.209000000000003</v>
      </c>
    </row>
    <row r="17" spans="1:7" ht="16.5">
      <c r="A17" s="53" t="s">
        <v>181</v>
      </c>
      <c r="B17" s="28">
        <v>278</v>
      </c>
      <c r="C17" s="28"/>
      <c r="D17" s="28">
        <v>-2.5</v>
      </c>
      <c r="E17" s="28">
        <v>-13.1</v>
      </c>
      <c r="F17" s="28">
        <v>-22.2</v>
      </c>
      <c r="G17" s="28">
        <v>-41.8</v>
      </c>
    </row>
    <row r="18" spans="1:7" ht="16.5">
      <c r="A18" s="53" t="s">
        <v>183</v>
      </c>
      <c r="B18" s="28">
        <v>212</v>
      </c>
      <c r="C18" s="28"/>
      <c r="D18" s="28">
        <v>5.2</v>
      </c>
      <c r="E18" s="28">
        <v>66.099999999999994</v>
      </c>
      <c r="F18" s="28">
        <v>74.900000000000006</v>
      </c>
      <c r="G18" s="28">
        <v>144.5</v>
      </c>
    </row>
    <row r="19" spans="1:7" ht="16.5">
      <c r="A19" s="53" t="s">
        <v>184</v>
      </c>
      <c r="B19" s="28">
        <v>301</v>
      </c>
      <c r="C19" s="28"/>
      <c r="D19" s="28">
        <v>30.7</v>
      </c>
      <c r="E19" s="28">
        <v>52.9</v>
      </c>
      <c r="F19" s="28">
        <v>60.6</v>
      </c>
      <c r="G19" s="28">
        <v>95.3</v>
      </c>
    </row>
    <row r="20" spans="1:7" ht="16.5">
      <c r="A20" s="50" t="s">
        <v>185</v>
      </c>
      <c r="B20" s="28"/>
      <c r="C20" s="28"/>
    </row>
    <row r="21" spans="1:7" ht="16.5">
      <c r="A21" s="53" t="s">
        <v>186</v>
      </c>
      <c r="B21" s="28">
        <v>147</v>
      </c>
      <c r="C21" s="28"/>
      <c r="D21" s="28">
        <v>-16.899999999999999</v>
      </c>
      <c r="E21" s="28">
        <v>-99.1</v>
      </c>
      <c r="F21" s="28">
        <v>-121</v>
      </c>
      <c r="G21" s="28">
        <v>-202.8</v>
      </c>
    </row>
    <row r="22" spans="1:7" ht="16.5">
      <c r="A22" s="53" t="s">
        <v>187</v>
      </c>
      <c r="B22" s="28">
        <v>192</v>
      </c>
      <c r="C22" s="28"/>
      <c r="D22" s="28">
        <v>-8.5</v>
      </c>
      <c r="E22" s="28">
        <v>-35.9</v>
      </c>
      <c r="F22" s="28">
        <v>-40.1</v>
      </c>
      <c r="G22" s="28">
        <v>-87.3</v>
      </c>
    </row>
    <row r="23" spans="1:7" ht="16.5">
      <c r="A23" s="53" t="s">
        <v>188</v>
      </c>
      <c r="B23" s="28">
        <v>272</v>
      </c>
      <c r="C23" s="28"/>
      <c r="D23" s="28">
        <v>-15.2</v>
      </c>
      <c r="E23" s="28">
        <v>-33.700000000000003</v>
      </c>
      <c r="F23" s="28">
        <v>-27.1</v>
      </c>
      <c r="G23" s="28">
        <v>-51.5</v>
      </c>
    </row>
    <row r="24" spans="1:7" ht="16.5">
      <c r="A24" s="53" t="s">
        <v>189</v>
      </c>
      <c r="B24" s="28">
        <v>302</v>
      </c>
      <c r="C24" s="28"/>
      <c r="D24" s="28">
        <v>21.3</v>
      </c>
      <c r="E24" s="28">
        <v>51.5</v>
      </c>
      <c r="F24" s="28">
        <v>60.6</v>
      </c>
      <c r="G24" s="28">
        <v>116.3</v>
      </c>
    </row>
    <row r="25" spans="1:7" ht="16.5">
      <c r="A25" s="53" t="s">
        <v>190</v>
      </c>
      <c r="B25" s="28">
        <v>555</v>
      </c>
      <c r="C25" s="28"/>
      <c r="D25" s="28">
        <v>4.2</v>
      </c>
      <c r="E25" s="28">
        <v>26.5</v>
      </c>
      <c r="F25" s="28">
        <v>26.8</v>
      </c>
      <c r="G25" s="28">
        <v>47.1</v>
      </c>
    </row>
    <row r="26" spans="1:7" ht="16.5">
      <c r="A26" s="50" t="s">
        <v>191</v>
      </c>
      <c r="B26" s="28"/>
      <c r="C26" s="28"/>
    </row>
    <row r="27" spans="1:7" ht="16.5">
      <c r="A27" s="53" t="s">
        <v>192</v>
      </c>
      <c r="B27" s="28">
        <v>280</v>
      </c>
      <c r="C27" s="28"/>
      <c r="D27" s="28">
        <v>0.2</v>
      </c>
      <c r="E27" s="28">
        <v>-27</v>
      </c>
      <c r="F27" s="28">
        <v>-37.4</v>
      </c>
      <c r="G27" s="28">
        <v>-71.900000000000006</v>
      </c>
    </row>
    <row r="28" spans="1:7" ht="16.5">
      <c r="A28" s="53" t="s">
        <v>193</v>
      </c>
      <c r="B28" s="28">
        <v>624</v>
      </c>
      <c r="C28" s="28"/>
      <c r="D28" s="28">
        <v>-5.8</v>
      </c>
      <c r="E28" s="28">
        <v>3.4</v>
      </c>
      <c r="F28" s="28">
        <v>3.7</v>
      </c>
      <c r="G28" s="28">
        <v>12.2</v>
      </c>
    </row>
    <row r="29" spans="1:7" ht="16.5">
      <c r="A29" s="53" t="s">
        <v>194</v>
      </c>
      <c r="B29" s="28">
        <v>565</v>
      </c>
      <c r="C29" s="28"/>
      <c r="D29" s="28">
        <v>7.2</v>
      </c>
      <c r="E29" s="28">
        <v>8.9</v>
      </c>
      <c r="F29" s="28">
        <v>14.9</v>
      </c>
      <c r="G29" s="28">
        <v>23.2</v>
      </c>
    </row>
    <row r="30" spans="1:7" ht="16.5">
      <c r="A30" s="50" t="s">
        <v>195</v>
      </c>
      <c r="B30" s="28"/>
      <c r="C30" s="28"/>
    </row>
    <row r="31" spans="1:7" ht="16.5">
      <c r="A31" s="53" t="s">
        <v>196</v>
      </c>
      <c r="B31" s="54">
        <v>1387</v>
      </c>
      <c r="C31" s="28"/>
      <c r="D31" s="28">
        <v>1.3</v>
      </c>
      <c r="E31" s="28">
        <v>-1</v>
      </c>
      <c r="F31" s="28">
        <v>-0.4</v>
      </c>
      <c r="G31" s="28">
        <v>-0.4</v>
      </c>
    </row>
    <row r="32" spans="1:7" ht="16.5">
      <c r="A32" s="53" t="s">
        <v>197</v>
      </c>
      <c r="B32" s="28">
        <v>82</v>
      </c>
      <c r="C32" s="28"/>
      <c r="D32" s="28">
        <v>-16.399999999999999</v>
      </c>
      <c r="E32" s="28">
        <v>12.4</v>
      </c>
      <c r="F32" s="28">
        <v>9.6</v>
      </c>
      <c r="G32" s="28">
        <v>14.2</v>
      </c>
    </row>
    <row r="33" spans="1:7" ht="16.5">
      <c r="A33" s="50" t="s">
        <v>198</v>
      </c>
      <c r="B33" s="28"/>
      <c r="C33" s="28"/>
    </row>
    <row r="34" spans="1:7" ht="16.5">
      <c r="A34" s="53" t="s">
        <v>199</v>
      </c>
      <c r="B34" s="28">
        <v>987</v>
      </c>
      <c r="C34" s="28"/>
      <c r="D34" s="28">
        <v>-2.2999999999999998</v>
      </c>
      <c r="E34" s="28">
        <v>28.9</v>
      </c>
      <c r="F34" s="28">
        <v>40.799999999999997</v>
      </c>
      <c r="G34" s="28">
        <v>71.400000000000006</v>
      </c>
    </row>
    <row r="35" spans="1:7" ht="16.5">
      <c r="A35" s="53" t="s">
        <v>200</v>
      </c>
      <c r="B35" s="28">
        <v>169</v>
      </c>
      <c r="C35" s="28"/>
      <c r="D35" s="28">
        <v>-7.3</v>
      </c>
      <c r="E35" s="28">
        <v>-68.599999999999994</v>
      </c>
      <c r="F35" s="28">
        <v>-84.1</v>
      </c>
      <c r="G35" s="28">
        <v>-146.19999999999999</v>
      </c>
    </row>
    <row r="36" spans="1:7" ht="16.5">
      <c r="A36" s="53" t="s">
        <v>201</v>
      </c>
      <c r="B36" s="28">
        <v>292</v>
      </c>
      <c r="C36" s="28"/>
      <c r="D36" s="28">
        <v>8</v>
      </c>
      <c r="E36" s="28">
        <v>-64.900000000000006</v>
      </c>
      <c r="F36" s="28">
        <v>-94</v>
      </c>
      <c r="G36" s="28">
        <v>-156.9</v>
      </c>
    </row>
  </sheetData>
  <hyperlinks>
    <hyperlink ref="A3" location="Contents!A1" display="Back to contents" xr:uid="{FAFFAE4E-4645-4439-B945-54C6A152493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1979D-4574-4A63-AA2A-90B029B31FDE}">
  <sheetPr>
    <tabColor rgb="FFFF7C80"/>
  </sheetPr>
  <dimension ref="A1"/>
  <sheetViews>
    <sheetView workbookViewId="0">
      <selection activeCell="J24" sqref="J24"/>
    </sheetView>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50214-8033-48DC-81CC-7C14010266DE}">
  <sheetPr>
    <tabColor rgb="FFFFCCCC"/>
  </sheetPr>
  <dimension ref="A1:J27"/>
  <sheetViews>
    <sheetView workbookViewId="0">
      <selection activeCell="A3" sqref="A3"/>
    </sheetView>
  </sheetViews>
  <sheetFormatPr defaultColWidth="9.140625" defaultRowHeight="15"/>
  <cols>
    <col min="1" max="1" width="21" style="1" customWidth="1"/>
    <col min="2" max="2" width="16.5703125" style="17" bestFit="1" customWidth="1"/>
    <col min="3" max="4" width="17.85546875" style="17" bestFit="1" customWidth="1"/>
    <col min="5" max="5" width="28.5703125" style="17" bestFit="1" customWidth="1"/>
    <col min="6" max="8" width="17.85546875" style="17" bestFit="1" customWidth="1"/>
    <col min="9" max="9" width="9.140625" style="17"/>
    <col min="10" max="10" width="10.5703125" style="17" customWidth="1"/>
    <col min="11" max="16384" width="9.140625" style="1"/>
  </cols>
  <sheetData>
    <row r="1" spans="1:10" ht="21">
      <c r="A1" s="6" t="s">
        <v>67</v>
      </c>
    </row>
    <row r="2" spans="1:10" ht="18">
      <c r="A2" s="7"/>
    </row>
    <row r="3" spans="1:10">
      <c r="A3" s="8" t="s">
        <v>41</v>
      </c>
    </row>
    <row r="4" spans="1:10" ht="18">
      <c r="A4" s="7"/>
    </row>
    <row r="5" spans="1:10" ht="16.5">
      <c r="A5" s="19" t="s">
        <v>32</v>
      </c>
      <c r="B5" s="24" t="s">
        <v>33</v>
      </c>
      <c r="C5" s="24" t="s">
        <v>34</v>
      </c>
      <c r="D5" s="24" t="s">
        <v>35</v>
      </c>
      <c r="E5" s="24" t="s">
        <v>36</v>
      </c>
      <c r="F5" s="24" t="s">
        <v>37</v>
      </c>
      <c r="G5" s="24" t="s">
        <v>38</v>
      </c>
      <c r="H5" s="24" t="s">
        <v>39</v>
      </c>
      <c r="I5" s="24"/>
      <c r="J5" s="24" t="s">
        <v>40</v>
      </c>
    </row>
    <row r="6" spans="1:10" ht="16.5">
      <c r="A6" s="23" t="s">
        <v>10</v>
      </c>
      <c r="B6" s="25">
        <v>66465</v>
      </c>
      <c r="C6" s="25">
        <v>80418.5</v>
      </c>
      <c r="D6" s="25">
        <v>97709</v>
      </c>
      <c r="E6" s="25">
        <v>118238.5</v>
      </c>
      <c r="F6" s="25">
        <v>149991.5</v>
      </c>
      <c r="G6" s="25">
        <v>219139</v>
      </c>
      <c r="H6" s="25">
        <v>271688</v>
      </c>
      <c r="I6" s="25"/>
      <c r="J6" s="25">
        <v>136278.35209999999</v>
      </c>
    </row>
    <row r="7" spans="1:10" ht="16.5">
      <c r="A7" s="23" t="s">
        <v>11</v>
      </c>
      <c r="B7" s="25">
        <v>86683</v>
      </c>
      <c r="C7" s="25">
        <v>98285</v>
      </c>
      <c r="D7" s="25">
        <v>132171.5</v>
      </c>
      <c r="E7" s="25">
        <v>185239</v>
      </c>
      <c r="F7" s="25">
        <v>266113</v>
      </c>
      <c r="G7" s="25">
        <v>364066</v>
      </c>
      <c r="H7" s="25">
        <v>431178</v>
      </c>
      <c r="I7" s="25"/>
      <c r="J7" s="25">
        <v>213744.8633</v>
      </c>
    </row>
    <row r="8" spans="1:10" ht="16.5">
      <c r="A8" s="23" t="s">
        <v>12</v>
      </c>
      <c r="B8" s="25">
        <v>89795</v>
      </c>
      <c r="C8" s="25">
        <v>103499</v>
      </c>
      <c r="D8" s="25">
        <v>130283</v>
      </c>
      <c r="E8" s="25">
        <v>166010</v>
      </c>
      <c r="F8" s="25">
        <v>220218</v>
      </c>
      <c r="G8" s="25">
        <v>309532</v>
      </c>
      <c r="H8" s="25">
        <v>365470</v>
      </c>
      <c r="I8" s="25"/>
      <c r="J8" s="25">
        <v>189532.3928</v>
      </c>
    </row>
    <row r="9" spans="1:10" ht="16.5">
      <c r="A9" s="23" t="s">
        <v>13</v>
      </c>
      <c r="B9" s="25">
        <v>103551</v>
      </c>
      <c r="C9" s="25">
        <v>123222</v>
      </c>
      <c r="D9" s="25">
        <v>171883.5</v>
      </c>
      <c r="E9" s="25">
        <v>239910.5</v>
      </c>
      <c r="F9" s="25">
        <v>350670</v>
      </c>
      <c r="G9" s="25">
        <v>503373</v>
      </c>
      <c r="H9" s="25">
        <v>614472</v>
      </c>
      <c r="I9" s="25"/>
      <c r="J9" s="25">
        <v>286401.67940000002</v>
      </c>
    </row>
    <row r="10" spans="1:10" ht="16.5">
      <c r="A10" s="23" t="s">
        <v>14</v>
      </c>
      <c r="B10" s="25">
        <v>94814</v>
      </c>
      <c r="C10" s="25">
        <v>107430</v>
      </c>
      <c r="D10" s="25">
        <v>131330</v>
      </c>
      <c r="E10" s="25">
        <v>177739</v>
      </c>
      <c r="F10" s="25">
        <v>272107</v>
      </c>
      <c r="G10" s="25">
        <v>378357</v>
      </c>
      <c r="H10" s="25">
        <v>460789</v>
      </c>
      <c r="I10" s="25"/>
      <c r="J10" s="25">
        <v>218543.79759999999</v>
      </c>
    </row>
    <row r="11" spans="1:10" ht="16.5">
      <c r="A11" s="23" t="s">
        <v>15</v>
      </c>
      <c r="B11" s="25">
        <v>102532</v>
      </c>
      <c r="C11" s="25">
        <v>122729</v>
      </c>
      <c r="D11" s="25">
        <v>166354</v>
      </c>
      <c r="E11" s="25">
        <v>235653</v>
      </c>
      <c r="F11" s="25">
        <v>328535</v>
      </c>
      <c r="G11" s="25">
        <v>437874</v>
      </c>
      <c r="H11" s="25">
        <v>520192</v>
      </c>
      <c r="I11" s="25"/>
      <c r="J11" s="25">
        <v>264810.97619999998</v>
      </c>
    </row>
    <row r="12" spans="1:10" ht="16.5">
      <c r="A12" s="23" t="s">
        <v>16</v>
      </c>
      <c r="B12" s="25">
        <v>84845</v>
      </c>
      <c r="C12" s="25">
        <v>106319</v>
      </c>
      <c r="D12" s="25">
        <v>150642</v>
      </c>
      <c r="E12" s="25">
        <v>208150</v>
      </c>
      <c r="F12" s="25">
        <v>297438</v>
      </c>
      <c r="G12" s="25">
        <v>405562</v>
      </c>
      <c r="H12" s="25">
        <v>496235</v>
      </c>
      <c r="I12" s="25"/>
      <c r="J12" s="25">
        <v>241626.1777</v>
      </c>
    </row>
    <row r="13" spans="1:10" ht="16.5">
      <c r="A13" s="23" t="s">
        <v>17</v>
      </c>
      <c r="B13" s="25">
        <v>81165</v>
      </c>
      <c r="C13" s="25">
        <v>97942</v>
      </c>
      <c r="D13" s="25">
        <v>130671.5</v>
      </c>
      <c r="E13" s="25">
        <v>170016</v>
      </c>
      <c r="F13" s="25">
        <v>241777</v>
      </c>
      <c r="G13" s="25">
        <v>341861</v>
      </c>
      <c r="H13" s="25">
        <v>425747</v>
      </c>
      <c r="I13" s="25"/>
      <c r="J13" s="25">
        <v>202947.8045</v>
      </c>
    </row>
    <row r="14" spans="1:10" ht="16.5">
      <c r="A14" s="23" t="s">
        <v>18</v>
      </c>
      <c r="B14" s="25">
        <v>102182</v>
      </c>
      <c r="C14" s="25">
        <v>118392</v>
      </c>
      <c r="D14" s="25">
        <v>150842</v>
      </c>
      <c r="E14" s="25">
        <v>199254</v>
      </c>
      <c r="F14" s="25">
        <v>276619</v>
      </c>
      <c r="G14" s="25">
        <v>372957</v>
      </c>
      <c r="H14" s="25">
        <v>442794</v>
      </c>
      <c r="I14" s="25"/>
      <c r="J14" s="25">
        <v>228668.5772</v>
      </c>
    </row>
    <row r="15" spans="1:10" ht="16.5">
      <c r="A15" s="23" t="s">
        <v>19</v>
      </c>
      <c r="B15" s="25">
        <v>95549</v>
      </c>
      <c r="C15" s="25">
        <v>109618</v>
      </c>
      <c r="D15" s="25">
        <v>138443</v>
      </c>
      <c r="E15" s="25">
        <v>195413</v>
      </c>
      <c r="F15" s="25">
        <v>301793</v>
      </c>
      <c r="G15" s="25">
        <v>424378</v>
      </c>
      <c r="H15" s="25">
        <v>520367</v>
      </c>
      <c r="I15" s="25"/>
      <c r="J15" s="25">
        <v>241162.5338</v>
      </c>
    </row>
    <row r="16" spans="1:10" ht="16.5">
      <c r="A16" s="23" t="s">
        <v>20</v>
      </c>
      <c r="B16" s="25">
        <v>96209</v>
      </c>
      <c r="C16" s="25">
        <v>110928</v>
      </c>
      <c r="D16" s="25">
        <v>143344</v>
      </c>
      <c r="E16" s="25">
        <v>218675</v>
      </c>
      <c r="F16" s="25">
        <v>319504</v>
      </c>
      <c r="G16" s="25">
        <v>444747</v>
      </c>
      <c r="H16" s="25">
        <v>538323</v>
      </c>
      <c r="I16" s="25"/>
      <c r="J16" s="25">
        <v>254387.41099999999</v>
      </c>
    </row>
    <row r="17" spans="1:10" ht="16.5">
      <c r="A17" s="23" t="s">
        <v>21</v>
      </c>
      <c r="B17" s="25">
        <v>88186</v>
      </c>
      <c r="C17" s="25">
        <v>96252</v>
      </c>
      <c r="D17" s="25">
        <v>109548</v>
      </c>
      <c r="E17" s="25">
        <v>134074</v>
      </c>
      <c r="F17" s="25">
        <v>182408</v>
      </c>
      <c r="G17" s="25">
        <v>288401</v>
      </c>
      <c r="H17" s="25">
        <v>355507</v>
      </c>
      <c r="I17" s="25"/>
      <c r="J17" s="25">
        <v>165212.28409999999</v>
      </c>
    </row>
    <row r="18" spans="1:10" ht="16.5">
      <c r="A18" s="23" t="s">
        <v>22</v>
      </c>
      <c r="B18" s="25">
        <v>134120</v>
      </c>
      <c r="C18" s="25">
        <v>170797</v>
      </c>
      <c r="D18" s="25">
        <v>241455</v>
      </c>
      <c r="E18" s="25">
        <v>324614</v>
      </c>
      <c r="F18" s="25">
        <v>468657</v>
      </c>
      <c r="G18" s="25">
        <v>655040</v>
      </c>
      <c r="H18" s="25">
        <v>792978</v>
      </c>
      <c r="I18" s="25"/>
      <c r="J18" s="25">
        <v>382012.94799999997</v>
      </c>
    </row>
    <row r="19" spans="1:10" ht="16.5">
      <c r="A19" s="23" t="s">
        <v>23</v>
      </c>
      <c r="B19" s="25">
        <v>81643</v>
      </c>
      <c r="C19" s="25">
        <v>93163</v>
      </c>
      <c r="D19" s="25">
        <v>116745</v>
      </c>
      <c r="E19" s="25">
        <v>148906</v>
      </c>
      <c r="F19" s="25">
        <v>200217</v>
      </c>
      <c r="G19" s="25">
        <v>281049</v>
      </c>
      <c r="H19" s="25">
        <v>333109</v>
      </c>
      <c r="I19" s="25"/>
      <c r="J19" s="25">
        <v>171574.12530000001</v>
      </c>
    </row>
    <row r="20" spans="1:10" ht="16.5">
      <c r="A20" s="23" t="s">
        <v>24</v>
      </c>
      <c r="B20" s="25">
        <v>88806</v>
      </c>
      <c r="C20" s="25">
        <v>108210</v>
      </c>
      <c r="D20" s="25">
        <v>146461</v>
      </c>
      <c r="E20" s="25">
        <v>190907.5</v>
      </c>
      <c r="F20" s="25">
        <v>275585</v>
      </c>
      <c r="G20" s="25">
        <v>402365.5</v>
      </c>
      <c r="H20" s="25">
        <v>491248</v>
      </c>
      <c r="I20" s="25"/>
      <c r="J20" s="25">
        <v>231159.45509999999</v>
      </c>
    </row>
    <row r="21" spans="1:10" ht="16.5">
      <c r="A21" s="23" t="s">
        <v>25</v>
      </c>
      <c r="B21" s="25">
        <v>82501</v>
      </c>
      <c r="C21" s="25">
        <v>110788</v>
      </c>
      <c r="D21" s="25">
        <v>148611</v>
      </c>
      <c r="E21" s="25">
        <v>219853.5</v>
      </c>
      <c r="F21" s="25">
        <v>331408</v>
      </c>
      <c r="G21" s="25">
        <v>455493</v>
      </c>
      <c r="H21" s="25">
        <v>549697</v>
      </c>
      <c r="I21" s="25"/>
      <c r="J21" s="25">
        <v>258896.6967</v>
      </c>
    </row>
    <row r="22" spans="1:10" ht="16.5">
      <c r="A22" s="23" t="s">
        <v>26</v>
      </c>
      <c r="B22" s="25">
        <v>89767</v>
      </c>
      <c r="C22" s="25">
        <v>113190</v>
      </c>
      <c r="D22" s="25">
        <v>160585</v>
      </c>
      <c r="E22" s="25">
        <v>243786.5</v>
      </c>
      <c r="F22" s="25">
        <v>361123.5</v>
      </c>
      <c r="G22" s="25">
        <v>490106</v>
      </c>
      <c r="H22" s="25">
        <v>593264</v>
      </c>
      <c r="I22" s="25"/>
      <c r="J22" s="25">
        <v>282049.61660000001</v>
      </c>
    </row>
    <row r="23" spans="1:10" ht="16.5">
      <c r="A23" s="23" t="s">
        <v>27</v>
      </c>
      <c r="B23" s="25">
        <v>76317</v>
      </c>
      <c r="C23" s="25">
        <v>85669</v>
      </c>
      <c r="D23" s="25">
        <v>103581</v>
      </c>
      <c r="E23" s="25">
        <v>131492</v>
      </c>
      <c r="F23" s="25">
        <v>200211</v>
      </c>
      <c r="G23" s="25">
        <v>297299</v>
      </c>
      <c r="H23" s="25">
        <v>365827</v>
      </c>
      <c r="I23" s="25"/>
      <c r="J23" s="25">
        <v>166775.2458</v>
      </c>
    </row>
    <row r="24" spans="1:10" ht="16.5">
      <c r="A24" s="23" t="s">
        <v>28</v>
      </c>
      <c r="B24" s="25">
        <v>79359</v>
      </c>
      <c r="C24" s="25">
        <v>92900</v>
      </c>
      <c r="D24" s="25">
        <v>119317</v>
      </c>
      <c r="E24" s="25">
        <v>164842.5</v>
      </c>
      <c r="F24" s="25">
        <v>247376</v>
      </c>
      <c r="G24" s="25">
        <v>371122</v>
      </c>
      <c r="H24" s="25">
        <v>469254</v>
      </c>
      <c r="I24" s="25"/>
      <c r="J24" s="25">
        <v>206824.3235</v>
      </c>
    </row>
    <row r="25" spans="1:10" ht="16.5">
      <c r="A25" s="23" t="s">
        <v>29</v>
      </c>
      <c r="B25" s="25">
        <v>80936</v>
      </c>
      <c r="C25" s="25">
        <v>102879</v>
      </c>
      <c r="D25" s="25">
        <v>142805</v>
      </c>
      <c r="E25" s="25">
        <v>178347</v>
      </c>
      <c r="F25" s="25">
        <v>240930</v>
      </c>
      <c r="G25" s="25">
        <v>357818</v>
      </c>
      <c r="H25" s="25">
        <v>419275</v>
      </c>
      <c r="I25" s="25"/>
      <c r="J25" s="25">
        <v>207545.22719999999</v>
      </c>
    </row>
    <row r="26" spans="1:10" ht="16.5">
      <c r="A26" s="23" t="s">
        <v>30</v>
      </c>
      <c r="B26" s="25">
        <v>119249</v>
      </c>
      <c r="C26" s="25">
        <v>145193</v>
      </c>
      <c r="D26" s="25">
        <v>197576</v>
      </c>
      <c r="E26" s="25">
        <v>289265</v>
      </c>
      <c r="F26" s="25">
        <v>434013</v>
      </c>
      <c r="G26" s="25">
        <v>638974</v>
      </c>
      <c r="H26" s="25">
        <v>804986</v>
      </c>
      <c r="I26" s="25"/>
      <c r="J26" s="25">
        <v>351743.59659999999</v>
      </c>
    </row>
    <row r="27" spans="1:10" ht="16.5">
      <c r="A27" s="23" t="s">
        <v>31</v>
      </c>
      <c r="B27" s="25">
        <v>89565</v>
      </c>
      <c r="C27" s="25">
        <v>105751</v>
      </c>
      <c r="D27" s="25">
        <v>134084</v>
      </c>
      <c r="E27" s="25">
        <v>176978</v>
      </c>
      <c r="F27" s="25">
        <v>259668</v>
      </c>
      <c r="G27" s="25">
        <v>362273</v>
      </c>
      <c r="H27" s="25">
        <v>451576</v>
      </c>
      <c r="I27" s="25"/>
      <c r="J27" s="25">
        <v>214977.07029999999</v>
      </c>
    </row>
  </sheetData>
  <hyperlinks>
    <hyperlink ref="A3" location="Contents!A1" display="Back to contents" xr:uid="{84B92701-254D-41ED-87B7-5173557999A1}"/>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2CE74-4A19-4B39-80CD-7506B2E921DF}">
  <sheetPr>
    <tabColor rgb="FFFFCCCC"/>
  </sheetPr>
  <dimension ref="A1:R34"/>
  <sheetViews>
    <sheetView tabSelected="1" workbookViewId="0">
      <selection activeCell="A3" sqref="A3"/>
    </sheetView>
  </sheetViews>
  <sheetFormatPr defaultColWidth="9.140625" defaultRowHeight="15"/>
  <cols>
    <col min="1" max="1" width="18.5703125" style="1" bestFit="1" customWidth="1"/>
    <col min="2" max="4" width="9.85546875" style="1" bestFit="1" customWidth="1"/>
    <col min="5" max="5" width="8.42578125" style="1" bestFit="1" customWidth="1"/>
    <col min="6" max="7" width="9.85546875" style="1" bestFit="1" customWidth="1"/>
    <col min="8" max="8" width="8.7109375" style="1" bestFit="1" customWidth="1"/>
    <col min="9" max="9" width="7.28515625" style="1" bestFit="1" customWidth="1"/>
    <col min="10" max="10" width="7.5703125" style="1" bestFit="1" customWidth="1"/>
    <col min="11" max="11" width="11.5703125" style="1" bestFit="1" customWidth="1"/>
    <col min="12" max="13" width="9.140625" style="1"/>
    <col min="14" max="14" width="10.140625" style="1" bestFit="1" customWidth="1"/>
    <col min="15" max="15" width="9.140625" style="1"/>
    <col min="16" max="16" width="15.140625" style="1" customWidth="1"/>
    <col min="17" max="16384" width="9.140625" style="1"/>
  </cols>
  <sheetData>
    <row r="1" spans="1:17" ht="21">
      <c r="A1" s="6" t="s">
        <v>139</v>
      </c>
    </row>
    <row r="2" spans="1:17" ht="18">
      <c r="A2" s="7"/>
    </row>
    <row r="3" spans="1:17">
      <c r="A3" s="8" t="s">
        <v>41</v>
      </c>
    </row>
    <row r="4" spans="1:17">
      <c r="A4" s="8"/>
    </row>
    <row r="5" spans="1:17" ht="21">
      <c r="A5" s="6" t="s">
        <v>142</v>
      </c>
    </row>
    <row r="7" spans="1:17" ht="16.5">
      <c r="B7" s="69" t="s">
        <v>141</v>
      </c>
      <c r="C7" s="70"/>
      <c r="D7" s="70"/>
      <c r="E7" s="70"/>
      <c r="F7" s="70"/>
      <c r="G7" s="70"/>
      <c r="H7" s="70"/>
      <c r="I7" s="70"/>
      <c r="J7" s="70"/>
    </row>
    <row r="8" spans="1:17" ht="18">
      <c r="A8" s="9" t="s">
        <v>140</v>
      </c>
      <c r="B8" s="22" t="s">
        <v>47</v>
      </c>
      <c r="C8" s="22" t="s">
        <v>48</v>
      </c>
      <c r="D8" s="32" t="s">
        <v>49</v>
      </c>
      <c r="E8" s="22" t="s">
        <v>50</v>
      </c>
      <c r="F8" s="22" t="s">
        <v>51</v>
      </c>
      <c r="G8" s="32" t="s">
        <v>52</v>
      </c>
      <c r="H8" s="22" t="s">
        <v>53</v>
      </c>
      <c r="I8" s="22" t="s">
        <v>137</v>
      </c>
      <c r="J8" s="32" t="s">
        <v>58</v>
      </c>
      <c r="K8" s="22" t="s">
        <v>138</v>
      </c>
      <c r="P8" s="9" t="s">
        <v>144</v>
      </c>
    </row>
    <row r="9" spans="1:17" ht="16.5">
      <c r="A9" s="9" t="s">
        <v>47</v>
      </c>
      <c r="B9" s="36">
        <v>148889</v>
      </c>
      <c r="C9" s="34">
        <v>57512</v>
      </c>
      <c r="D9" s="34">
        <v>6575</v>
      </c>
      <c r="E9" s="34">
        <v>787</v>
      </c>
      <c r="F9" s="34">
        <v>231</v>
      </c>
      <c r="G9" s="34">
        <v>85</v>
      </c>
      <c r="H9" s="34">
        <v>25</v>
      </c>
      <c r="I9" s="34">
        <v>5</v>
      </c>
      <c r="J9" s="34">
        <v>10</v>
      </c>
      <c r="K9" s="34">
        <v>214119</v>
      </c>
      <c r="P9" s="1" t="s">
        <v>145</v>
      </c>
      <c r="Q9" s="35">
        <f>SUM(B9,C10,D11,E12,F13,G14,H15,I16,J17)/K18</f>
        <v>0.56668129348137664</v>
      </c>
    </row>
    <row r="10" spans="1:17" ht="16.5">
      <c r="A10" s="9" t="s">
        <v>48</v>
      </c>
      <c r="B10" s="34">
        <v>56491</v>
      </c>
      <c r="C10" s="36">
        <v>171520</v>
      </c>
      <c r="D10" s="34">
        <v>71002</v>
      </c>
      <c r="E10" s="34">
        <v>5535</v>
      </c>
      <c r="F10" s="34">
        <v>737</v>
      </c>
      <c r="G10" s="34">
        <v>180</v>
      </c>
      <c r="H10" s="34">
        <v>55</v>
      </c>
      <c r="I10" s="34">
        <v>11</v>
      </c>
      <c r="J10" s="34">
        <v>7</v>
      </c>
      <c r="K10" s="34">
        <v>305538</v>
      </c>
      <c r="P10" s="1" t="s">
        <v>146</v>
      </c>
      <c r="Q10" s="35">
        <f>SUM(C9,D10,E11,F12,G13,H14,I15,J16)/K18</f>
        <v>0.19251831634947308</v>
      </c>
    </row>
    <row r="11" spans="1:17" ht="16.5">
      <c r="A11" s="9" t="s">
        <v>49</v>
      </c>
      <c r="B11" s="34">
        <v>7754</v>
      </c>
      <c r="C11" s="34">
        <v>68051</v>
      </c>
      <c r="D11" s="36">
        <v>180620</v>
      </c>
      <c r="E11" s="34">
        <v>57139</v>
      </c>
      <c r="F11" s="34">
        <v>5593</v>
      </c>
      <c r="G11" s="34">
        <v>834</v>
      </c>
      <c r="H11" s="34">
        <v>195</v>
      </c>
      <c r="I11" s="34">
        <v>27</v>
      </c>
      <c r="J11" s="34">
        <v>6</v>
      </c>
      <c r="K11" s="34">
        <v>320219</v>
      </c>
      <c r="P11" s="1" t="s">
        <v>147</v>
      </c>
      <c r="Q11" s="35">
        <f>SUM(D9:J9,E10:J10,F11:J11,G12:J12,H13:J13,I14:J14,J15)/K18</f>
        <v>2.3401997850809209E-2</v>
      </c>
    </row>
    <row r="12" spans="1:17" ht="16.5">
      <c r="A12" s="9" t="s">
        <v>50</v>
      </c>
      <c r="B12" s="34">
        <v>871</v>
      </c>
      <c r="C12" s="34">
        <v>7265</v>
      </c>
      <c r="D12" s="34">
        <v>53590</v>
      </c>
      <c r="E12" s="36">
        <v>124274</v>
      </c>
      <c r="F12" s="34">
        <v>46178</v>
      </c>
      <c r="G12" s="34">
        <v>5328</v>
      </c>
      <c r="H12" s="34">
        <v>1064</v>
      </c>
      <c r="I12" s="34">
        <v>225</v>
      </c>
      <c r="J12" s="34">
        <v>54</v>
      </c>
      <c r="K12" s="34">
        <v>238849</v>
      </c>
      <c r="P12" s="1" t="s">
        <v>148</v>
      </c>
      <c r="Q12" s="35">
        <f>SUM(B10,C11,D12,E13,F14,G15,H16,I17)/K18</f>
        <v>0.19354468401325381</v>
      </c>
    </row>
    <row r="13" spans="1:17" ht="16.5">
      <c r="A13" s="9" t="s">
        <v>51</v>
      </c>
      <c r="B13" s="34">
        <v>76</v>
      </c>
      <c r="C13" s="34">
        <v>1118</v>
      </c>
      <c r="D13" s="34">
        <v>7389</v>
      </c>
      <c r="E13" s="34">
        <v>46096</v>
      </c>
      <c r="F13" s="36">
        <v>107769</v>
      </c>
      <c r="G13" s="34">
        <v>31520</v>
      </c>
      <c r="H13" s="34">
        <v>3954</v>
      </c>
      <c r="I13" s="34">
        <v>650</v>
      </c>
      <c r="J13" s="34">
        <v>147</v>
      </c>
      <c r="K13" s="34">
        <v>198719</v>
      </c>
      <c r="P13" s="1" t="s">
        <v>149</v>
      </c>
      <c r="Q13" s="35">
        <f>1-SUM(Q9:Q12)</f>
        <v>2.3853708305087151E-2</v>
      </c>
    </row>
    <row r="14" spans="1:17" ht="16.5">
      <c r="A14" s="9" t="s">
        <v>52</v>
      </c>
      <c r="B14" s="34">
        <v>23</v>
      </c>
      <c r="C14" s="34">
        <v>56</v>
      </c>
      <c r="D14" s="34">
        <v>939</v>
      </c>
      <c r="E14" s="34">
        <v>4511</v>
      </c>
      <c r="F14" s="34">
        <v>35257</v>
      </c>
      <c r="G14" s="36">
        <v>64440</v>
      </c>
      <c r="H14" s="34">
        <v>14566</v>
      </c>
      <c r="I14" s="34">
        <v>1168</v>
      </c>
      <c r="J14" s="34">
        <v>298</v>
      </c>
      <c r="K14" s="34">
        <v>121258</v>
      </c>
    </row>
    <row r="15" spans="1:17" ht="16.5">
      <c r="A15" s="9" t="s">
        <v>53</v>
      </c>
      <c r="B15" s="34">
        <v>8</v>
      </c>
      <c r="C15" s="34">
        <v>14</v>
      </c>
      <c r="D15" s="34">
        <v>95</v>
      </c>
      <c r="E15" s="34">
        <v>475</v>
      </c>
      <c r="F15" s="34">
        <v>2788</v>
      </c>
      <c r="G15" s="34">
        <v>17975</v>
      </c>
      <c r="H15" s="36">
        <v>28628</v>
      </c>
      <c r="I15" s="34">
        <v>4088</v>
      </c>
      <c r="J15" s="34">
        <v>666</v>
      </c>
      <c r="K15" s="34">
        <v>54737</v>
      </c>
    </row>
    <row r="16" spans="1:17" ht="16.5">
      <c r="A16" s="9" t="s">
        <v>137</v>
      </c>
      <c r="B16" s="34">
        <v>5</v>
      </c>
      <c r="C16" s="34">
        <v>0</v>
      </c>
      <c r="D16" s="34">
        <v>9</v>
      </c>
      <c r="E16" s="34">
        <v>25</v>
      </c>
      <c r="F16" s="34">
        <v>136</v>
      </c>
      <c r="G16" s="34">
        <v>801</v>
      </c>
      <c r="H16" s="34">
        <v>5627</v>
      </c>
      <c r="I16" s="36">
        <v>5093</v>
      </c>
      <c r="J16" s="34">
        <v>1417</v>
      </c>
      <c r="K16" s="34">
        <v>13113</v>
      </c>
    </row>
    <row r="17" spans="1:18" ht="16.5">
      <c r="A17" s="9" t="s">
        <v>58</v>
      </c>
      <c r="B17" s="34">
        <v>2</v>
      </c>
      <c r="C17" s="34">
        <v>2</v>
      </c>
      <c r="D17" s="34">
        <v>0</v>
      </c>
      <c r="E17" s="34">
        <v>6</v>
      </c>
      <c r="F17" s="34">
        <v>31</v>
      </c>
      <c r="G17" s="34">
        <v>95</v>
      </c>
      <c r="H17" s="34">
        <v>623</v>
      </c>
      <c r="I17" s="34">
        <v>1846</v>
      </c>
      <c r="J17" s="36">
        <v>3025</v>
      </c>
      <c r="K17" s="34">
        <v>5630</v>
      </c>
    </row>
    <row r="18" spans="1:18" ht="16.5">
      <c r="A18" s="9" t="s">
        <v>138</v>
      </c>
      <c r="B18" s="34">
        <v>214119</v>
      </c>
      <c r="C18" s="34">
        <v>305538</v>
      </c>
      <c r="D18" s="34">
        <v>320219</v>
      </c>
      <c r="E18" s="34">
        <v>238848</v>
      </c>
      <c r="F18" s="34">
        <v>198720</v>
      </c>
      <c r="G18" s="34">
        <v>121258</v>
      </c>
      <c r="H18" s="34">
        <v>54737</v>
      </c>
      <c r="I18" s="34">
        <v>13113</v>
      </c>
      <c r="J18" s="34">
        <v>5630</v>
      </c>
      <c r="K18" s="34">
        <v>1472182</v>
      </c>
    </row>
    <row r="21" spans="1:18" ht="21">
      <c r="A21" s="6" t="s">
        <v>143</v>
      </c>
    </row>
    <row r="22" spans="1:18" ht="21">
      <c r="A22" s="6"/>
    </row>
    <row r="23" spans="1:18" ht="16.5">
      <c r="B23" s="71" t="s">
        <v>141</v>
      </c>
      <c r="C23" s="72"/>
      <c r="D23" s="72"/>
      <c r="E23" s="72"/>
      <c r="F23" s="72"/>
      <c r="G23" s="72"/>
      <c r="H23" s="72"/>
      <c r="I23" s="72"/>
      <c r="J23" s="72"/>
      <c r="K23" s="72"/>
      <c r="L23" s="72"/>
      <c r="M23" s="72"/>
    </row>
    <row r="24" spans="1:18" ht="18">
      <c r="A24" s="9" t="s">
        <v>140</v>
      </c>
      <c r="B24" s="22" t="s">
        <v>57</v>
      </c>
      <c r="C24" s="22" t="s">
        <v>150</v>
      </c>
      <c r="D24" s="32" t="s">
        <v>48</v>
      </c>
      <c r="E24" s="22" t="s">
        <v>49</v>
      </c>
      <c r="F24" s="22" t="s">
        <v>50</v>
      </c>
      <c r="G24" s="32" t="s">
        <v>51</v>
      </c>
      <c r="H24" s="22" t="s">
        <v>52</v>
      </c>
      <c r="I24" s="22" t="s">
        <v>53</v>
      </c>
      <c r="J24" s="32" t="s">
        <v>137</v>
      </c>
      <c r="K24" s="22" t="s">
        <v>58</v>
      </c>
      <c r="L24" s="9" t="s">
        <v>59</v>
      </c>
      <c r="M24" s="22" t="s">
        <v>60</v>
      </c>
      <c r="N24" s="22" t="s">
        <v>138</v>
      </c>
      <c r="P24" s="9" t="s">
        <v>144</v>
      </c>
    </row>
    <row r="25" spans="1:18" ht="16.5">
      <c r="A25" s="9" t="s">
        <v>47</v>
      </c>
      <c r="B25" s="34">
        <v>41842</v>
      </c>
      <c r="C25" s="36">
        <v>99581</v>
      </c>
      <c r="D25" s="34">
        <v>63187</v>
      </c>
      <c r="E25" s="34">
        <v>8002</v>
      </c>
      <c r="F25" s="34">
        <v>1109</v>
      </c>
      <c r="G25" s="34">
        <v>257</v>
      </c>
      <c r="H25" s="34">
        <v>92</v>
      </c>
      <c r="I25" s="34">
        <v>29</v>
      </c>
      <c r="J25" s="34">
        <v>10</v>
      </c>
      <c r="K25" s="34">
        <v>5</v>
      </c>
      <c r="L25" s="34">
        <v>3</v>
      </c>
      <c r="M25" s="34">
        <v>2</v>
      </c>
      <c r="N25" s="34">
        <v>214119</v>
      </c>
      <c r="P25" s="1" t="s">
        <v>145</v>
      </c>
      <c r="Q25" s="35">
        <f>SUM(C25,D26,E27,F28,G29,H30,I31,J32,K33)/N34</f>
        <v>0.5206713572099102</v>
      </c>
    </row>
    <row r="26" spans="1:18" ht="16.5">
      <c r="A26" s="9" t="s">
        <v>48</v>
      </c>
      <c r="B26" s="34">
        <v>4398</v>
      </c>
      <c r="C26" s="34">
        <v>44881</v>
      </c>
      <c r="D26" s="36">
        <v>162922</v>
      </c>
      <c r="E26" s="34">
        <v>83328</v>
      </c>
      <c r="F26" s="34">
        <v>8855</v>
      </c>
      <c r="G26" s="34">
        <v>869</v>
      </c>
      <c r="H26" s="34">
        <v>184</v>
      </c>
      <c r="I26" s="34">
        <v>71</v>
      </c>
      <c r="J26" s="34">
        <v>18</v>
      </c>
      <c r="K26" s="34">
        <v>6</v>
      </c>
      <c r="L26" s="34">
        <v>5</v>
      </c>
      <c r="M26" s="34">
        <v>1</v>
      </c>
      <c r="N26" s="34">
        <v>305538</v>
      </c>
      <c r="P26" s="1" t="s">
        <v>146</v>
      </c>
      <c r="Q26" s="35">
        <f>SUM(D25,E26,F27,G28,H29,I30,J31,K32,L33)/N34</f>
        <v>0.24536028833391524</v>
      </c>
      <c r="R26" s="35"/>
    </row>
    <row r="27" spans="1:18" ht="16.5">
      <c r="A27" s="9" t="s">
        <v>49</v>
      </c>
      <c r="B27" s="34">
        <v>573</v>
      </c>
      <c r="C27" s="34">
        <v>6107</v>
      </c>
      <c r="D27" s="34">
        <v>55936</v>
      </c>
      <c r="E27" s="36">
        <v>167025</v>
      </c>
      <c r="F27" s="34">
        <v>82114</v>
      </c>
      <c r="G27" s="34">
        <v>7103</v>
      </c>
      <c r="H27" s="34">
        <v>1032</v>
      </c>
      <c r="I27" s="34">
        <v>257</v>
      </c>
      <c r="J27" s="34">
        <v>61</v>
      </c>
      <c r="K27" s="34">
        <v>10</v>
      </c>
      <c r="L27" s="34">
        <v>1</v>
      </c>
      <c r="M27" s="34">
        <v>0</v>
      </c>
      <c r="N27" s="34">
        <v>320219</v>
      </c>
      <c r="P27" s="1" t="s">
        <v>147</v>
      </c>
      <c r="Q27" s="35">
        <f>SUM(E25:M25,F26:M26,G27:M27,H28:M28,I29:M29,J30:M30,K31:M31,L32:M32,M33)/N34</f>
        <v>3.381171621443544E-2</v>
      </c>
    </row>
    <row r="28" spans="1:18" ht="16.5">
      <c r="A28" s="9" t="s">
        <v>50</v>
      </c>
      <c r="B28" s="34">
        <v>182</v>
      </c>
      <c r="C28" s="34">
        <v>578</v>
      </c>
      <c r="D28" s="34">
        <v>6065</v>
      </c>
      <c r="E28" s="34">
        <v>36788</v>
      </c>
      <c r="F28" s="36">
        <v>131186</v>
      </c>
      <c r="G28" s="34">
        <v>55256</v>
      </c>
      <c r="H28" s="34">
        <v>6928</v>
      </c>
      <c r="I28" s="34">
        <v>1357</v>
      </c>
      <c r="J28" s="34">
        <v>406</v>
      </c>
      <c r="K28" s="34">
        <v>86</v>
      </c>
      <c r="L28" s="34">
        <v>16</v>
      </c>
      <c r="M28" s="34">
        <v>1</v>
      </c>
      <c r="N28" s="34">
        <v>238849</v>
      </c>
      <c r="P28" s="1" t="s">
        <v>148</v>
      </c>
      <c r="Q28" s="35">
        <f>SUM(B25,C26,D27,E28,F29,G30,H31,I32)/N34</f>
        <v>0.17723487992653084</v>
      </c>
      <c r="R28" s="35"/>
    </row>
    <row r="29" spans="1:18" ht="16.5">
      <c r="A29" s="9" t="s">
        <v>51</v>
      </c>
      <c r="B29" s="34">
        <v>2</v>
      </c>
      <c r="C29" s="34">
        <v>70</v>
      </c>
      <c r="D29" s="34">
        <v>853</v>
      </c>
      <c r="E29" s="34">
        <v>5522</v>
      </c>
      <c r="F29" s="34">
        <v>38765</v>
      </c>
      <c r="G29" s="36">
        <v>105499</v>
      </c>
      <c r="H29" s="34">
        <v>40732</v>
      </c>
      <c r="I29" s="34">
        <v>5809</v>
      </c>
      <c r="J29" s="34">
        <v>1140</v>
      </c>
      <c r="K29" s="34">
        <v>293</v>
      </c>
      <c r="L29" s="34">
        <v>30</v>
      </c>
      <c r="M29" s="34">
        <v>4</v>
      </c>
      <c r="N29" s="34">
        <v>198719</v>
      </c>
      <c r="P29" s="1" t="s">
        <v>149</v>
      </c>
      <c r="Q29" s="35">
        <f>1-SUM(Q25:Q28)</f>
        <v>2.2921758315208263E-2</v>
      </c>
    </row>
    <row r="30" spans="1:18" ht="16.5">
      <c r="A30" s="9" t="s">
        <v>52</v>
      </c>
      <c r="B30" s="34">
        <v>6</v>
      </c>
      <c r="C30" s="34">
        <v>15</v>
      </c>
      <c r="D30" s="34">
        <v>44</v>
      </c>
      <c r="E30" s="34">
        <v>573</v>
      </c>
      <c r="F30" s="34">
        <v>3902</v>
      </c>
      <c r="G30" s="34">
        <v>27652</v>
      </c>
      <c r="H30" s="36">
        <v>63230</v>
      </c>
      <c r="I30" s="34">
        <v>22458</v>
      </c>
      <c r="J30" s="34">
        <v>2801</v>
      </c>
      <c r="K30" s="34">
        <v>491</v>
      </c>
      <c r="L30" s="34">
        <v>75</v>
      </c>
      <c r="M30" s="34">
        <v>11</v>
      </c>
      <c r="N30" s="34">
        <v>121258</v>
      </c>
    </row>
    <row r="31" spans="1:18" ht="16.5">
      <c r="A31" s="9" t="s">
        <v>53</v>
      </c>
      <c r="B31" s="34">
        <v>3</v>
      </c>
      <c r="C31" s="34">
        <v>5</v>
      </c>
      <c r="D31" s="34">
        <v>12</v>
      </c>
      <c r="E31" s="34">
        <v>68</v>
      </c>
      <c r="F31" s="34">
        <v>402</v>
      </c>
      <c r="G31" s="34">
        <v>2099</v>
      </c>
      <c r="H31" s="34">
        <v>12131</v>
      </c>
      <c r="I31" s="36">
        <v>28113</v>
      </c>
      <c r="J31" s="34">
        <v>10451</v>
      </c>
      <c r="K31" s="34">
        <v>1276</v>
      </c>
      <c r="L31" s="34">
        <v>151</v>
      </c>
      <c r="M31" s="34">
        <v>26</v>
      </c>
      <c r="N31" s="34">
        <v>54737</v>
      </c>
    </row>
    <row r="32" spans="1:18" ht="16.5">
      <c r="A32" s="9" t="s">
        <v>137</v>
      </c>
      <c r="B32" s="34">
        <v>0</v>
      </c>
      <c r="C32" s="34">
        <v>5</v>
      </c>
      <c r="D32" s="34">
        <v>0</v>
      </c>
      <c r="E32" s="34">
        <v>6</v>
      </c>
      <c r="F32" s="34">
        <v>25</v>
      </c>
      <c r="G32" s="34">
        <v>110</v>
      </c>
      <c r="H32" s="34">
        <v>462</v>
      </c>
      <c r="I32" s="34">
        <v>2927</v>
      </c>
      <c r="J32" s="36">
        <v>6561</v>
      </c>
      <c r="K32" s="34">
        <v>2653</v>
      </c>
      <c r="L32" s="34">
        <v>289</v>
      </c>
      <c r="M32" s="34">
        <v>75</v>
      </c>
      <c r="N32" s="34">
        <v>13113</v>
      </c>
    </row>
    <row r="33" spans="1:14" ht="16.5">
      <c r="A33" s="9" t="s">
        <v>58</v>
      </c>
      <c r="B33" s="34">
        <v>0</v>
      </c>
      <c r="C33" s="34">
        <v>2</v>
      </c>
      <c r="D33" s="34">
        <v>2</v>
      </c>
      <c r="E33" s="34">
        <v>0</v>
      </c>
      <c r="F33" s="34">
        <v>5</v>
      </c>
      <c r="G33" s="34">
        <v>29</v>
      </c>
      <c r="H33" s="34">
        <v>63</v>
      </c>
      <c r="I33" s="34">
        <v>265</v>
      </c>
      <c r="J33" s="34">
        <v>1292</v>
      </c>
      <c r="K33" s="36">
        <v>2406</v>
      </c>
      <c r="L33" s="34">
        <v>1036</v>
      </c>
      <c r="M33" s="34">
        <v>530</v>
      </c>
      <c r="N33" s="34">
        <v>5630</v>
      </c>
    </row>
    <row r="34" spans="1:14" ht="16.5">
      <c r="A34" s="9" t="s">
        <v>138</v>
      </c>
      <c r="B34" s="34">
        <v>47006</v>
      </c>
      <c r="C34" s="34">
        <v>151244</v>
      </c>
      <c r="D34" s="34">
        <v>289021</v>
      </c>
      <c r="E34" s="34">
        <v>301312</v>
      </c>
      <c r="F34" s="34">
        <v>266363</v>
      </c>
      <c r="G34" s="34">
        <v>198874</v>
      </c>
      <c r="H34" s="34">
        <v>124854</v>
      </c>
      <c r="I34" s="34">
        <v>61286</v>
      </c>
      <c r="J34" s="34">
        <v>22740</v>
      </c>
      <c r="K34" s="34">
        <v>7226</v>
      </c>
      <c r="L34" s="34">
        <v>1606</v>
      </c>
      <c r="M34" s="34">
        <v>650</v>
      </c>
      <c r="N34" s="34">
        <v>1472182</v>
      </c>
    </row>
  </sheetData>
  <mergeCells count="2">
    <mergeCell ref="B7:J7"/>
    <mergeCell ref="B23:M23"/>
  </mergeCells>
  <hyperlinks>
    <hyperlink ref="A3" location="Contents!A1" display="Back to contents" xr:uid="{7A539EE5-B57A-4225-918D-C1BE692E5AC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7A1F1-D121-4B88-B183-BB285460E234}">
  <sheetPr>
    <tabColor rgb="FFFFCCCC"/>
  </sheetPr>
  <dimension ref="A1:U27"/>
  <sheetViews>
    <sheetView workbookViewId="0">
      <selection activeCell="A3" sqref="A3"/>
    </sheetView>
  </sheetViews>
  <sheetFormatPr defaultColWidth="9.140625" defaultRowHeight="15"/>
  <cols>
    <col min="1" max="1" width="23.42578125" style="1" customWidth="1"/>
    <col min="2" max="2" width="9.28515625" style="17" bestFit="1" customWidth="1"/>
    <col min="3" max="21" width="9.140625" style="17"/>
    <col min="22" max="16384" width="9.140625" style="1"/>
  </cols>
  <sheetData>
    <row r="1" spans="1:21" ht="21">
      <c r="A1" s="6" t="s">
        <v>152</v>
      </c>
    </row>
    <row r="3" spans="1:21">
      <c r="A3" s="8" t="s">
        <v>41</v>
      </c>
    </row>
    <row r="4" spans="1:21" ht="18">
      <c r="B4" s="73" t="s">
        <v>46</v>
      </c>
      <c r="C4" s="74"/>
      <c r="D4" s="74"/>
      <c r="E4" s="74"/>
      <c r="F4" s="74"/>
      <c r="G4" s="74"/>
      <c r="H4" s="74"/>
      <c r="I4" s="74"/>
      <c r="J4" s="74"/>
      <c r="M4" s="73" t="s">
        <v>56</v>
      </c>
      <c r="N4" s="74"/>
      <c r="O4" s="74"/>
      <c r="P4" s="74"/>
      <c r="Q4" s="74"/>
      <c r="R4" s="74"/>
      <c r="S4" s="74"/>
      <c r="T4" s="74"/>
      <c r="U4" s="74"/>
    </row>
    <row r="5" spans="1:21" ht="18">
      <c r="A5" s="9" t="s">
        <v>32</v>
      </c>
      <c r="B5" s="22" t="s">
        <v>47</v>
      </c>
      <c r="C5" s="22" t="s">
        <v>48</v>
      </c>
      <c r="D5" s="22" t="s">
        <v>49</v>
      </c>
      <c r="E5" s="22" t="s">
        <v>50</v>
      </c>
      <c r="F5" s="22" t="s">
        <v>51</v>
      </c>
      <c r="G5" s="22" t="s">
        <v>52</v>
      </c>
      <c r="H5" s="22" t="s">
        <v>53</v>
      </c>
      <c r="I5" s="22" t="s">
        <v>54</v>
      </c>
      <c r="J5" s="22" t="s">
        <v>55</v>
      </c>
      <c r="M5" s="22" t="s">
        <v>47</v>
      </c>
      <c r="N5" s="22" t="s">
        <v>48</v>
      </c>
      <c r="O5" s="22" t="s">
        <v>49</v>
      </c>
      <c r="P5" s="22" t="s">
        <v>50</v>
      </c>
      <c r="Q5" s="22" t="s">
        <v>51</v>
      </c>
      <c r="R5" s="22" t="s">
        <v>52</v>
      </c>
      <c r="S5" s="22" t="s">
        <v>53</v>
      </c>
      <c r="T5" s="22" t="s">
        <v>54</v>
      </c>
      <c r="U5" s="22" t="s">
        <v>55</v>
      </c>
    </row>
    <row r="6" spans="1:21" ht="16.5">
      <c r="A6" s="23" t="s">
        <v>10</v>
      </c>
      <c r="B6" s="37">
        <v>0.58018124103546143</v>
      </c>
      <c r="C6" s="37">
        <v>0.24577039480209351</v>
      </c>
      <c r="D6" s="37">
        <v>8.1450149416923523E-2</v>
      </c>
      <c r="E6" s="37">
        <v>5.3051359951496124E-2</v>
      </c>
      <c r="F6" s="37">
        <v>2.6616314426064491E-2</v>
      </c>
      <c r="G6" s="37">
        <v>1.0362537577748299E-2</v>
      </c>
      <c r="H6" s="37">
        <v>1.9335347460582852E-3</v>
      </c>
      <c r="I6" s="37">
        <v>9.0634443040471524E-5</v>
      </c>
      <c r="J6" s="37">
        <v>5.4380664369091392E-4</v>
      </c>
      <c r="L6" s="37"/>
      <c r="M6" s="37">
        <v>0.42933535575866699</v>
      </c>
      <c r="N6" s="37">
        <v>0.34205436706542969</v>
      </c>
      <c r="O6" s="37">
        <v>0.11854984611272812</v>
      </c>
      <c r="P6" s="37">
        <v>6.4169183373451233E-2</v>
      </c>
      <c r="Q6" s="37">
        <v>3.2507553696632385E-2</v>
      </c>
      <c r="R6" s="37">
        <v>1.1389727704226971E-2</v>
      </c>
      <c r="S6" s="37">
        <v>1.5105740167200565E-3</v>
      </c>
      <c r="T6" s="37">
        <v>2.1148036466911435E-4</v>
      </c>
      <c r="U6" s="37">
        <v>2.7190332184545696E-4</v>
      </c>
    </row>
    <row r="7" spans="1:21" ht="16.5">
      <c r="A7" s="23" t="s">
        <v>11</v>
      </c>
      <c r="B7" s="37">
        <v>0.15982836484909058</v>
      </c>
      <c r="C7" s="37">
        <v>0.23238112032413483</v>
      </c>
      <c r="D7" s="37">
        <v>0.22448143362998962</v>
      </c>
      <c r="E7" s="37">
        <v>0.16624212265014648</v>
      </c>
      <c r="F7" s="37">
        <v>0.12072416394948959</v>
      </c>
      <c r="G7" s="37">
        <v>6.7412666976451874E-2</v>
      </c>
      <c r="H7" s="37">
        <v>2.2849950939416885E-2</v>
      </c>
      <c r="I7" s="37">
        <v>4.4122999534010887E-3</v>
      </c>
      <c r="J7" s="37">
        <v>1.6678796382620931E-3</v>
      </c>
      <c r="L7" s="37"/>
      <c r="M7" s="37">
        <v>0.169032022356987</v>
      </c>
      <c r="N7" s="37">
        <v>0.18775776028633118</v>
      </c>
      <c r="O7" s="37">
        <v>0.25106137990951538</v>
      </c>
      <c r="P7" s="37">
        <v>0.16496846079826355</v>
      </c>
      <c r="Q7" s="37">
        <v>0.13799430429935455</v>
      </c>
      <c r="R7" s="37">
        <v>6.8201117217540741E-2</v>
      </c>
      <c r="S7" s="37">
        <v>1.7209485173225403E-2</v>
      </c>
      <c r="T7" s="37">
        <v>2.7444201987236738E-3</v>
      </c>
      <c r="U7" s="37">
        <v>1.0310529032722116E-3</v>
      </c>
    </row>
    <row r="8" spans="1:21" ht="16.5">
      <c r="A8" s="23" t="s">
        <v>12</v>
      </c>
      <c r="B8" s="37">
        <v>0.19149094820022583</v>
      </c>
      <c r="C8" s="37">
        <v>0.3333333432674408</v>
      </c>
      <c r="D8" s="37">
        <v>0.23277176916599274</v>
      </c>
      <c r="E8" s="37">
        <v>0.11704910546541214</v>
      </c>
      <c r="F8" s="37">
        <v>8.3367422223091125E-2</v>
      </c>
      <c r="G8" s="37">
        <v>2.9565993696451187E-2</v>
      </c>
      <c r="H8" s="37">
        <v>1.0338800027966499E-2</v>
      </c>
      <c r="I8" s="37">
        <v>1.1280945036560297E-3</v>
      </c>
      <c r="J8" s="37">
        <v>9.5454149413853884E-4</v>
      </c>
      <c r="L8" s="37"/>
      <c r="M8" s="37">
        <v>0.14631757140159607</v>
      </c>
      <c r="N8" s="37">
        <v>0.27850297093391418</v>
      </c>
      <c r="O8" s="37">
        <v>0.29694917798042297</v>
      </c>
      <c r="P8" s="37">
        <v>0.14176800847053528</v>
      </c>
      <c r="Q8" s="37">
        <v>9.3210361897945404E-2</v>
      </c>
      <c r="R8" s="37">
        <v>3.2776724547147751E-2</v>
      </c>
      <c r="S8" s="37">
        <v>8.231370709836483E-3</v>
      </c>
      <c r="T8" s="37">
        <v>1.6735468525439501E-3</v>
      </c>
      <c r="U8" s="37">
        <v>5.7024555280804634E-4</v>
      </c>
    </row>
    <row r="9" spans="1:21" ht="16.5">
      <c r="A9" s="23" t="s">
        <v>13</v>
      </c>
      <c r="B9" s="37">
        <v>3.238307312130928E-2</v>
      </c>
      <c r="C9" s="37">
        <v>0.1229863241314888</v>
      </c>
      <c r="D9" s="37">
        <v>0.20920328795909882</v>
      </c>
      <c r="E9" s="37">
        <v>0.22435757517814636</v>
      </c>
      <c r="F9" s="37">
        <v>0.1882999986410141</v>
      </c>
      <c r="G9" s="37">
        <v>0.13329195976257324</v>
      </c>
      <c r="H9" s="37">
        <v>6.3482500612735748E-2</v>
      </c>
      <c r="I9" s="37">
        <v>1.7143622040748596E-2</v>
      </c>
      <c r="J9" s="37">
        <v>8.8516576215624809E-3</v>
      </c>
      <c r="L9" s="37"/>
      <c r="M9" s="37">
        <v>7.0490822196006775E-2</v>
      </c>
      <c r="N9" s="37">
        <v>0.12466540187597275</v>
      </c>
      <c r="O9" s="37">
        <v>0.19869689643383026</v>
      </c>
      <c r="P9" s="37">
        <v>0.21413101255893707</v>
      </c>
      <c r="Q9" s="37">
        <v>0.17433810234069824</v>
      </c>
      <c r="R9" s="37">
        <v>0.12546235322952271</v>
      </c>
      <c r="S9" s="37">
        <v>6.9791212677955627E-2</v>
      </c>
      <c r="T9" s="37">
        <v>1.6182411462068558E-2</v>
      </c>
      <c r="U9" s="37">
        <v>6.2417872250080109E-3</v>
      </c>
    </row>
    <row r="10" spans="1:21" ht="16.5">
      <c r="A10" s="23" t="s">
        <v>14</v>
      </c>
      <c r="B10" s="37">
        <v>0.10311681032180786</v>
      </c>
      <c r="C10" s="37">
        <v>0.27277389168739319</v>
      </c>
      <c r="D10" s="37">
        <v>0.20934484899044037</v>
      </c>
      <c r="E10" s="37">
        <v>0.16291050612926483</v>
      </c>
      <c r="F10" s="37">
        <v>0.14893783628940582</v>
      </c>
      <c r="G10" s="37">
        <v>7.4067465960979462E-2</v>
      </c>
      <c r="H10" s="37">
        <v>2.4666853249073029E-2</v>
      </c>
      <c r="I10" s="37">
        <v>3.3565654885023832E-3</v>
      </c>
      <c r="J10" s="37">
        <v>8.252020925283432E-4</v>
      </c>
      <c r="L10" s="37"/>
      <c r="M10" s="37">
        <v>0.12602174282073975</v>
      </c>
      <c r="N10" s="37">
        <v>0.26829105615615845</v>
      </c>
      <c r="O10" s="37">
        <v>0.21391692757606506</v>
      </c>
      <c r="P10" s="37">
        <v>0.15419013798236847</v>
      </c>
      <c r="Q10" s="37">
        <v>0.13542236387729645</v>
      </c>
      <c r="R10" s="37">
        <v>7.006411999464035E-2</v>
      </c>
      <c r="S10" s="37">
        <v>2.5391692295670509E-2</v>
      </c>
      <c r="T10" s="37">
        <v>5.2188457921147346E-3</v>
      </c>
      <c r="U10" s="37">
        <v>1.4831335283815861E-3</v>
      </c>
    </row>
    <row r="11" spans="1:21" ht="16.5">
      <c r="A11" s="23" t="s">
        <v>15</v>
      </c>
      <c r="B11" s="37">
        <v>4.9572981894016266E-2</v>
      </c>
      <c r="C11" s="37">
        <v>0.13798092305660248</v>
      </c>
      <c r="D11" s="37">
        <v>0.21203438937664032</v>
      </c>
      <c r="E11" s="37">
        <v>0.2094472348690033</v>
      </c>
      <c r="F11" s="37">
        <v>0.25379028916358948</v>
      </c>
      <c r="G11" s="37">
        <v>0.10676829516887665</v>
      </c>
      <c r="H11" s="37">
        <v>2.6789439842104912E-2</v>
      </c>
      <c r="I11" s="37">
        <v>2.9487856663763523E-3</v>
      </c>
      <c r="J11" s="37">
        <v>6.6764961229637265E-4</v>
      </c>
      <c r="L11" s="37"/>
      <c r="M11" s="37">
        <v>7.1855790913105011E-2</v>
      </c>
      <c r="N11" s="37">
        <v>0.12949620187282562</v>
      </c>
      <c r="O11" s="37">
        <v>0.22043563425540924</v>
      </c>
      <c r="P11" s="37">
        <v>0.20474587380886078</v>
      </c>
      <c r="Q11" s="37">
        <v>0.20354966819286346</v>
      </c>
      <c r="R11" s="37">
        <v>0.11820179969072342</v>
      </c>
      <c r="S11" s="37">
        <v>4.0531892329454422E-2</v>
      </c>
      <c r="T11" s="37">
        <v>8.2621639594435692E-3</v>
      </c>
      <c r="U11" s="37">
        <v>2.920967061072588E-3</v>
      </c>
    </row>
    <row r="12" spans="1:21" ht="16.5">
      <c r="A12" s="23" t="s">
        <v>16</v>
      </c>
      <c r="B12" s="37">
        <v>9.3426734209060669E-2</v>
      </c>
      <c r="C12" s="37">
        <v>0.14342759549617767</v>
      </c>
      <c r="D12" s="37">
        <v>0.26757776737213135</v>
      </c>
      <c r="E12" s="37">
        <v>0.20533916354179382</v>
      </c>
      <c r="F12" s="37">
        <v>0.15933148562908173</v>
      </c>
      <c r="G12" s="37">
        <v>8.7471388280391693E-2</v>
      </c>
      <c r="H12" s="37">
        <v>3.3270794898271561E-2</v>
      </c>
      <c r="I12" s="37">
        <v>7.3323119431734085E-3</v>
      </c>
      <c r="J12" s="37">
        <v>2.8227679431438446E-3</v>
      </c>
      <c r="L12" s="37"/>
      <c r="M12" s="37">
        <v>0.11301399022340775</v>
      </c>
      <c r="N12" s="37">
        <v>0.1545809805393219</v>
      </c>
      <c r="O12" s="37">
        <v>0.24260313808917999</v>
      </c>
      <c r="P12" s="37">
        <v>0.19890187680721283</v>
      </c>
      <c r="Q12" s="37">
        <v>0.16225752234458923</v>
      </c>
      <c r="R12" s="37">
        <v>8.4975644946098328E-2</v>
      </c>
      <c r="S12" s="37">
        <v>3.3442918211221695E-2</v>
      </c>
      <c r="T12" s="37">
        <v>7.211828138679266E-3</v>
      </c>
      <c r="U12" s="37">
        <v>3.01210000179708E-3</v>
      </c>
    </row>
    <row r="13" spans="1:21" ht="16.5">
      <c r="A13" s="23" t="s">
        <v>17</v>
      </c>
      <c r="B13" s="37">
        <v>8.8495194911956787E-2</v>
      </c>
      <c r="C13" s="37">
        <v>0.15868924558162689</v>
      </c>
      <c r="D13" s="37">
        <v>0.31991249322891235</v>
      </c>
      <c r="E13" s="37">
        <v>0.17289699614048004</v>
      </c>
      <c r="F13" s="37">
        <v>0.12128562480211258</v>
      </c>
      <c r="G13" s="37">
        <v>8.3925321698188782E-2</v>
      </c>
      <c r="H13" s="37">
        <v>4.4247597455978394E-2</v>
      </c>
      <c r="I13" s="37">
        <v>6.9089489988982677E-3</v>
      </c>
      <c r="J13" s="37">
        <v>3.6385687999427319E-3</v>
      </c>
      <c r="L13" s="37"/>
      <c r="M13" s="37">
        <v>0.15695659816265106</v>
      </c>
      <c r="N13" s="37">
        <v>0.24919864535331726</v>
      </c>
      <c r="O13" s="37">
        <v>0.26258337497711182</v>
      </c>
      <c r="P13" s="37">
        <v>0.15418435633182526</v>
      </c>
      <c r="Q13" s="37">
        <v>0.10120852291584015</v>
      </c>
      <c r="R13" s="37">
        <v>5.1676340401172638E-2</v>
      </c>
      <c r="S13" s="37">
        <v>1.8539374694228172E-2</v>
      </c>
      <c r="T13" s="37">
        <v>4.0067574009299278E-3</v>
      </c>
      <c r="U13" s="37">
        <v>1.6460192855447531E-3</v>
      </c>
    </row>
    <row r="14" spans="1:21" ht="16.5">
      <c r="A14" s="23" t="s">
        <v>18</v>
      </c>
      <c r="B14" s="37">
        <v>6.2875472009181976E-2</v>
      </c>
      <c r="C14" s="37">
        <v>0.13483968377113342</v>
      </c>
      <c r="D14" s="37">
        <v>0.29349860548973083</v>
      </c>
      <c r="E14" s="37">
        <v>0.18716321885585785</v>
      </c>
      <c r="F14" s="37">
        <v>0.15561996400356293</v>
      </c>
      <c r="G14" s="37">
        <v>0.10923364758491516</v>
      </c>
      <c r="H14" s="37">
        <v>4.5302979648113251E-2</v>
      </c>
      <c r="I14" s="37">
        <v>8.3289956673979759E-3</v>
      </c>
      <c r="J14" s="37">
        <v>3.1374425161629915E-3</v>
      </c>
      <c r="L14" s="37"/>
      <c r="M14" s="37">
        <v>8.0884113907814026E-2</v>
      </c>
      <c r="N14" s="37">
        <v>0.18890780210494995</v>
      </c>
      <c r="O14" s="37">
        <v>0.27909168601036072</v>
      </c>
      <c r="P14" s="37">
        <v>0.20520000159740448</v>
      </c>
      <c r="Q14" s="37">
        <v>0.14899334311485291</v>
      </c>
      <c r="R14" s="37">
        <v>7.1781307458877563E-2</v>
      </c>
      <c r="S14" s="37">
        <v>2.0273787900805473E-2</v>
      </c>
      <c r="T14" s="37">
        <v>3.5032429732382298E-3</v>
      </c>
      <c r="U14" s="37">
        <v>1.3647171435877681E-3</v>
      </c>
    </row>
    <row r="15" spans="1:21" ht="16.5">
      <c r="A15" s="23" t="s">
        <v>19</v>
      </c>
      <c r="B15" s="37">
        <v>0.14829206466674805</v>
      </c>
      <c r="C15" s="37">
        <v>0.25385728478431702</v>
      </c>
      <c r="D15" s="37">
        <v>0.20314760506153107</v>
      </c>
      <c r="E15" s="37">
        <v>0.17243565618991852</v>
      </c>
      <c r="F15" s="37">
        <v>0.13315556943416595</v>
      </c>
      <c r="G15" s="37">
        <v>6.4171560108661652E-2</v>
      </c>
      <c r="H15" s="37">
        <v>2.0160306245088577E-2</v>
      </c>
      <c r="I15" s="37">
        <v>3.3492122311145067E-3</v>
      </c>
      <c r="J15" s="37">
        <v>1.4307314995676279E-3</v>
      </c>
      <c r="L15" s="37"/>
      <c r="M15" s="37">
        <v>0.11249125748872757</v>
      </c>
      <c r="N15" s="37">
        <v>0.2200237363576889</v>
      </c>
      <c r="O15" s="37">
        <v>0.21517875790596008</v>
      </c>
      <c r="P15" s="37">
        <v>0.16012811660766602</v>
      </c>
      <c r="Q15" s="37">
        <v>0.14666622877120972</v>
      </c>
      <c r="R15" s="37">
        <v>9.4086848199367523E-2</v>
      </c>
      <c r="S15" s="37">
        <v>3.9231307804584503E-2</v>
      </c>
      <c r="T15" s="37">
        <v>8.5681304335594177E-3</v>
      </c>
      <c r="U15" s="37">
        <v>3.6256036255508661E-3</v>
      </c>
    </row>
    <row r="16" spans="1:21" ht="16.5">
      <c r="A16" s="23" t="s">
        <v>20</v>
      </c>
      <c r="B16" s="37">
        <v>0.13779428601264954</v>
      </c>
      <c r="C16" s="37">
        <v>0.19385142624378204</v>
      </c>
      <c r="D16" s="37">
        <v>0.19565156102180481</v>
      </c>
      <c r="E16" s="37">
        <v>0.20611481368541718</v>
      </c>
      <c r="F16" s="37">
        <v>0.15506426990032196</v>
      </c>
      <c r="G16" s="37">
        <v>7.5661689043045044E-2</v>
      </c>
      <c r="H16" s="37">
        <v>2.9758388176560402E-2</v>
      </c>
      <c r="I16" s="37">
        <v>4.5565776526927948E-3</v>
      </c>
      <c r="J16" s="37">
        <v>1.5469861682504416E-3</v>
      </c>
      <c r="L16" s="37"/>
      <c r="M16" s="37">
        <v>0.10899221152067184</v>
      </c>
      <c r="N16" s="37">
        <v>0.18693219125270844</v>
      </c>
      <c r="O16" s="37">
        <v>0.18113802373409271</v>
      </c>
      <c r="P16" s="37">
        <v>0.18274125456809998</v>
      </c>
      <c r="Q16" s="37">
        <v>0.17469693720340729</v>
      </c>
      <c r="R16" s="37">
        <v>0.10767024010419846</v>
      </c>
      <c r="S16" s="37">
        <v>4.6297077089548111E-2</v>
      </c>
      <c r="T16" s="37">
        <v>8.3537250757217407E-3</v>
      </c>
      <c r="U16" s="37">
        <v>3.1783534213900566E-3</v>
      </c>
    </row>
    <row r="17" spans="1:21" ht="16.5">
      <c r="A17" s="23" t="s">
        <v>21</v>
      </c>
      <c r="B17" s="37">
        <v>0.51280933618545532</v>
      </c>
      <c r="C17" s="37">
        <v>0.24248701333999634</v>
      </c>
      <c r="D17" s="37">
        <v>8.2234092056751251E-2</v>
      </c>
      <c r="E17" s="37">
        <v>7.9690396785736084E-2</v>
      </c>
      <c r="F17" s="37">
        <v>5.6070350110530853E-2</v>
      </c>
      <c r="G17" s="37">
        <v>2.0603945478796959E-2</v>
      </c>
      <c r="H17" s="37">
        <v>5.7778260670602322E-3</v>
      </c>
      <c r="I17" s="37">
        <v>7.2677059506531805E-5</v>
      </c>
      <c r="J17" s="37">
        <v>2.5436971918679774E-4</v>
      </c>
      <c r="L17" s="37"/>
      <c r="M17" s="37">
        <v>0.28235036134719849</v>
      </c>
      <c r="N17" s="37">
        <v>0.35847958922386169</v>
      </c>
      <c r="O17" s="37">
        <v>0.1622878760099411</v>
      </c>
      <c r="P17" s="37">
        <v>8.746684342622757E-2</v>
      </c>
      <c r="Q17" s="37">
        <v>6.9551944732666016E-2</v>
      </c>
      <c r="R17" s="37">
        <v>3.2522983849048615E-2</v>
      </c>
      <c r="S17" s="37">
        <v>6.2865656800568104E-3</v>
      </c>
      <c r="T17" s="37">
        <v>7.2677060961723328E-4</v>
      </c>
      <c r="U17" s="37">
        <v>3.270467568654567E-4</v>
      </c>
    </row>
    <row r="18" spans="1:21" ht="16.5">
      <c r="A18" s="23" t="s">
        <v>22</v>
      </c>
      <c r="B18" s="37">
        <v>1.1688163504004478E-2</v>
      </c>
      <c r="C18" s="37">
        <v>7.7936306595802307E-2</v>
      </c>
      <c r="D18" s="37">
        <v>0.16247004270553589</v>
      </c>
      <c r="E18" s="37">
        <v>0.21369706094264984</v>
      </c>
      <c r="F18" s="37">
        <v>0.17077958583831787</v>
      </c>
      <c r="G18" s="37">
        <v>0.18223947286605835</v>
      </c>
      <c r="H18" s="37">
        <v>0.12523683905601501</v>
      </c>
      <c r="I18" s="37">
        <v>4.0771599858999252E-2</v>
      </c>
      <c r="J18" s="37">
        <v>1.5180915594100952E-2</v>
      </c>
      <c r="L18" s="37"/>
      <c r="M18" s="37">
        <v>2.8604039922356606E-2</v>
      </c>
      <c r="N18" s="37">
        <v>4.9629036337137222E-2</v>
      </c>
      <c r="O18" s="37">
        <v>8.3597764372825623E-2</v>
      </c>
      <c r="P18" s="37">
        <v>0.22107064723968506</v>
      </c>
      <c r="Q18" s="37">
        <v>0.21340028941631317</v>
      </c>
      <c r="R18" s="37">
        <v>0.20470266044139862</v>
      </c>
      <c r="S18" s="37">
        <v>0.13619449734687805</v>
      </c>
      <c r="T18" s="37">
        <v>4.2963132262229919E-2</v>
      </c>
      <c r="U18" s="37">
        <v>1.9837917760014534E-2</v>
      </c>
    </row>
    <row r="19" spans="1:21" ht="16.5">
      <c r="A19" s="23" t="s">
        <v>23</v>
      </c>
      <c r="B19" s="37">
        <v>0.20474648475646973</v>
      </c>
      <c r="C19" s="37">
        <v>0.4094034731388092</v>
      </c>
      <c r="D19" s="37">
        <v>0.17476394772529602</v>
      </c>
      <c r="E19" s="37">
        <v>0.11008517444133759</v>
      </c>
      <c r="F19" s="37">
        <v>6.8243861198425293E-2</v>
      </c>
      <c r="G19" s="37">
        <v>2.2837452590465546E-2</v>
      </c>
      <c r="H19" s="37">
        <v>7.9207625240087509E-3</v>
      </c>
      <c r="I19" s="37">
        <v>1.6557526541873813E-3</v>
      </c>
      <c r="J19" s="37">
        <v>3.4308386966586113E-4</v>
      </c>
      <c r="L19" s="37"/>
      <c r="M19" s="37">
        <v>0.21973776817321777</v>
      </c>
      <c r="N19" s="37">
        <v>0.32305076718330383</v>
      </c>
      <c r="O19" s="37">
        <v>0.23551961779594421</v>
      </c>
      <c r="P19" s="37">
        <v>0.11834902316331863</v>
      </c>
      <c r="Q19" s="37">
        <v>7.4881784617900848E-2</v>
      </c>
      <c r="R19" s="37">
        <v>2.1509867161512375E-2</v>
      </c>
      <c r="S19" s="37">
        <v>5.8473427779972553E-3</v>
      </c>
      <c r="T19" s="37">
        <v>7.3091784724965692E-4</v>
      </c>
      <c r="U19" s="37">
        <v>3.7291724584065378E-4</v>
      </c>
    </row>
    <row r="20" spans="1:21" ht="16.5">
      <c r="A20" s="23" t="s">
        <v>24</v>
      </c>
      <c r="B20" s="37">
        <v>9.7214758396148682E-2</v>
      </c>
      <c r="C20" s="37">
        <v>0.21368584036827087</v>
      </c>
      <c r="D20" s="37">
        <v>0.2579810619354248</v>
      </c>
      <c r="E20" s="37">
        <v>0.18033365905284882</v>
      </c>
      <c r="F20" s="37">
        <v>0.11835147440433502</v>
      </c>
      <c r="G20" s="37">
        <v>8.3740986883640289E-2</v>
      </c>
      <c r="H20" s="37">
        <v>3.7961259484291077E-2</v>
      </c>
      <c r="I20" s="37">
        <v>7.9739857465028763E-3</v>
      </c>
      <c r="J20" s="37">
        <v>2.7569630183279514E-3</v>
      </c>
      <c r="L20" s="37"/>
      <c r="M20" s="37">
        <v>0.11193270236253738</v>
      </c>
      <c r="N20" s="37">
        <v>0.1915028989315033</v>
      </c>
      <c r="O20" s="37">
        <v>0.27033790946006775</v>
      </c>
      <c r="P20" s="37">
        <v>0.18113954365253448</v>
      </c>
      <c r="Q20" s="37">
        <v>0.12048635631799698</v>
      </c>
      <c r="R20" s="37">
        <v>8.3232007920742035E-2</v>
      </c>
      <c r="S20" s="37">
        <v>3.3182524144649506E-2</v>
      </c>
      <c r="T20" s="37">
        <v>6.1077335849404335E-3</v>
      </c>
      <c r="U20" s="37">
        <v>2.0783259533345699E-3</v>
      </c>
    </row>
    <row r="21" spans="1:21" ht="16.5">
      <c r="A21" s="23" t="s">
        <v>25</v>
      </c>
      <c r="B21" s="37">
        <v>0.10548914968967438</v>
      </c>
      <c r="C21" s="37">
        <v>0.15051110088825226</v>
      </c>
      <c r="D21" s="37">
        <v>0.22834619879722595</v>
      </c>
      <c r="E21" s="37">
        <v>0.18180215358734131</v>
      </c>
      <c r="F21" s="37">
        <v>0.19848111271858215</v>
      </c>
      <c r="G21" s="37">
        <v>9.5571503043174744E-2</v>
      </c>
      <c r="H21" s="37">
        <v>3.3165637403726578E-2</v>
      </c>
      <c r="I21" s="37">
        <v>5.1911431364715099E-3</v>
      </c>
      <c r="J21" s="37">
        <v>1.4419842045754194E-3</v>
      </c>
      <c r="L21" s="37"/>
      <c r="M21" s="37">
        <v>0.10411125421524048</v>
      </c>
      <c r="N21" s="37">
        <v>0.17476847767829895</v>
      </c>
      <c r="O21" s="37">
        <v>0.19503636658191681</v>
      </c>
      <c r="P21" s="37">
        <v>0.16858397424221039</v>
      </c>
      <c r="Q21" s="37">
        <v>0.17611433565616608</v>
      </c>
      <c r="R21" s="37">
        <v>0.11755375564098358</v>
      </c>
      <c r="S21" s="37">
        <v>5.0982151180505753E-2</v>
      </c>
      <c r="T21" s="37">
        <v>9.5651615411043167E-3</v>
      </c>
      <c r="U21" s="37">
        <v>3.2845195382833481E-3</v>
      </c>
    </row>
    <row r="22" spans="1:21" ht="16.5">
      <c r="A22" s="23" t="s">
        <v>26</v>
      </c>
      <c r="B22" s="37">
        <v>9.1227643191814423E-2</v>
      </c>
      <c r="C22" s="37">
        <v>0.14149346947669983</v>
      </c>
      <c r="D22" s="37">
        <v>0.19932636618614197</v>
      </c>
      <c r="E22" s="37">
        <v>0.15856090188026428</v>
      </c>
      <c r="F22" s="37">
        <v>0.18926715850830078</v>
      </c>
      <c r="G22" s="37">
        <v>0.14560173451900482</v>
      </c>
      <c r="H22" s="37">
        <v>6.2635935842990875E-2</v>
      </c>
      <c r="I22" s="37">
        <v>8.7602706626057625E-3</v>
      </c>
      <c r="J22" s="37">
        <v>3.1265104189515114E-3</v>
      </c>
      <c r="L22" s="37"/>
      <c r="M22" s="37">
        <v>9.7208797931671143E-2</v>
      </c>
      <c r="N22" s="37">
        <v>0.13315612077713013</v>
      </c>
      <c r="O22" s="37">
        <v>0.17934387922286987</v>
      </c>
      <c r="P22" s="37">
        <v>0.17372523248195648</v>
      </c>
      <c r="Q22" s="37">
        <v>0.18964475393295288</v>
      </c>
      <c r="R22" s="37">
        <v>0.14249032735824585</v>
      </c>
      <c r="S22" s="37">
        <v>6.4841106534004211E-2</v>
      </c>
      <c r="T22" s="37">
        <v>1.4152368530631065E-2</v>
      </c>
      <c r="U22" s="37">
        <v>5.4374095052480698E-3</v>
      </c>
    </row>
    <row r="23" spans="1:21" ht="16.5">
      <c r="A23" s="23" t="s">
        <v>27</v>
      </c>
      <c r="B23" s="37">
        <v>0.42230269312858582</v>
      </c>
      <c r="C23" s="37">
        <v>0.22862561047077179</v>
      </c>
      <c r="D23" s="37">
        <v>0.15632021427154541</v>
      </c>
      <c r="E23" s="37">
        <v>8.5901975631713867E-2</v>
      </c>
      <c r="F23" s="37">
        <v>6.292349100112915E-2</v>
      </c>
      <c r="G23" s="37">
        <v>3.0994446948170662E-2</v>
      </c>
      <c r="H23" s="37">
        <v>1.0622045956552029E-2</v>
      </c>
      <c r="I23" s="37">
        <v>1.6984489047899842E-3</v>
      </c>
      <c r="J23" s="37">
        <v>6.1108212685212493E-4</v>
      </c>
      <c r="L23" s="37"/>
      <c r="M23" s="37">
        <v>0.33417207002639771</v>
      </c>
      <c r="N23" s="37">
        <v>0.28170886635780334</v>
      </c>
      <c r="O23" s="37">
        <v>0.16107407212257385</v>
      </c>
      <c r="P23" s="37">
        <v>0.10462984442710876</v>
      </c>
      <c r="Q23" s="37">
        <v>7.3257967829704285E-2</v>
      </c>
      <c r="R23" s="37">
        <v>3.4544114023447037E-2</v>
      </c>
      <c r="S23" s="37">
        <v>8.7438663467764854E-3</v>
      </c>
      <c r="T23" s="37">
        <v>1.2491238303482533E-3</v>
      </c>
      <c r="U23" s="37">
        <v>6.2006863299757242E-4</v>
      </c>
    </row>
    <row r="24" spans="1:21" ht="16.5">
      <c r="A24" s="23" t="s">
        <v>28</v>
      </c>
      <c r="B24" s="37">
        <v>0.15319256484508514</v>
      </c>
      <c r="C24" s="37">
        <v>0.24817803502082825</v>
      </c>
      <c r="D24" s="37">
        <v>0.21580018103122711</v>
      </c>
      <c r="E24" s="37">
        <v>0.14962691068649292</v>
      </c>
      <c r="F24" s="37">
        <v>0.11392690986394882</v>
      </c>
      <c r="G24" s="37">
        <v>7.0643380284309387E-2</v>
      </c>
      <c r="H24" s="37">
        <v>3.3578000962734222E-2</v>
      </c>
      <c r="I24" s="37">
        <v>1.0357782244682312E-2</v>
      </c>
      <c r="J24" s="37">
        <v>4.6962238848209381E-3</v>
      </c>
      <c r="L24" s="37"/>
      <c r="M24" s="37">
        <v>0.20493799448013306</v>
      </c>
      <c r="N24" s="37">
        <v>0.25062182545661926</v>
      </c>
      <c r="O24" s="37">
        <v>0.21326944231987</v>
      </c>
      <c r="P24" s="37">
        <v>0.12827648222446442</v>
      </c>
      <c r="Q24" s="37">
        <v>0.10646513849496841</v>
      </c>
      <c r="R24" s="37">
        <v>5.9355050325393677E-2</v>
      </c>
      <c r="S24" s="37">
        <v>2.7942532673478127E-2</v>
      </c>
      <c r="T24" s="37">
        <v>6.4268694259226322E-3</v>
      </c>
      <c r="U24" s="37">
        <v>2.7046771720051765E-3</v>
      </c>
    </row>
    <row r="25" spans="1:21" ht="16.5">
      <c r="A25" s="23" t="s">
        <v>29</v>
      </c>
      <c r="B25" s="37">
        <v>0.14490397274494171</v>
      </c>
      <c r="C25" s="37">
        <v>0.30469313263893127</v>
      </c>
      <c r="D25" s="37">
        <v>0.27931171655654907</v>
      </c>
      <c r="E25" s="37">
        <v>9.9226713180541992E-2</v>
      </c>
      <c r="F25" s="37">
        <v>9.9040940403938293E-2</v>
      </c>
      <c r="G25" s="37">
        <v>5.5058866739273071E-2</v>
      </c>
      <c r="H25" s="37">
        <v>1.5581822022795677E-2</v>
      </c>
      <c r="I25" s="37">
        <v>1.5790817560628057E-3</v>
      </c>
      <c r="J25" s="37">
        <v>6.0376658802852035E-4</v>
      </c>
      <c r="L25" s="37"/>
      <c r="M25" s="37">
        <v>0.12384181469678879</v>
      </c>
      <c r="N25" s="37">
        <v>0.20295844972133636</v>
      </c>
      <c r="O25" s="37">
        <v>0.33432412147521973</v>
      </c>
      <c r="P25" s="37">
        <v>0.1479228138923645</v>
      </c>
      <c r="Q25" s="37">
        <v>0.11051250249147415</v>
      </c>
      <c r="R25" s="37">
        <v>6.3232935965061188E-2</v>
      </c>
      <c r="S25" s="37">
        <v>1.5187051147222519E-2</v>
      </c>
      <c r="T25" s="37">
        <v>1.346863922663033E-3</v>
      </c>
      <c r="U25" s="37">
        <v>6.734319613315165E-4</v>
      </c>
    </row>
    <row r="26" spans="1:21" ht="16.5">
      <c r="A26" s="23" t="s">
        <v>30</v>
      </c>
      <c r="B26" s="37">
        <v>2.3868326097726822E-2</v>
      </c>
      <c r="C26" s="37">
        <v>0.1056770533323288</v>
      </c>
      <c r="D26" s="37">
        <v>0.2331264466047287</v>
      </c>
      <c r="E26" s="37">
        <v>0.19055666029453278</v>
      </c>
      <c r="F26" s="37">
        <v>0.17286257445812225</v>
      </c>
      <c r="G26" s="37">
        <v>0.12447600066661835</v>
      </c>
      <c r="H26" s="37">
        <v>9.5408312976360321E-2</v>
      </c>
      <c r="I26" s="37">
        <v>3.6801740527153015E-2</v>
      </c>
      <c r="J26" s="37">
        <v>1.7222890630364418E-2</v>
      </c>
      <c r="L26" s="37"/>
      <c r="M26" s="37">
        <v>4.0213823318481445E-2</v>
      </c>
      <c r="N26" s="37">
        <v>8.0346405506134033E-2</v>
      </c>
      <c r="O26" s="37">
        <v>0.17529977858066559</v>
      </c>
      <c r="P26" s="37">
        <v>0.18097032606601715</v>
      </c>
      <c r="Q26" s="37">
        <v>0.19375751912593842</v>
      </c>
      <c r="R26" s="37">
        <v>0.157735675573349</v>
      </c>
      <c r="S26" s="37">
        <v>0.10858544707298279</v>
      </c>
      <c r="T26" s="37">
        <v>4.0343806147575378E-2</v>
      </c>
      <c r="U26" s="37">
        <v>2.2747213020920753E-2</v>
      </c>
    </row>
    <row r="27" spans="1:21" ht="16.5">
      <c r="A27" s="23" t="s">
        <v>31</v>
      </c>
      <c r="B27" s="37">
        <v>7.1671411395072937E-2</v>
      </c>
      <c r="C27" s="37">
        <v>0.20803578197956085</v>
      </c>
      <c r="D27" s="37">
        <v>0.27902400493621826</v>
      </c>
      <c r="E27" s="37">
        <v>0.16627897322177887</v>
      </c>
      <c r="F27" s="37">
        <v>0.13348515331745148</v>
      </c>
      <c r="G27" s="37">
        <v>8.3350956439971924E-2</v>
      </c>
      <c r="H27" s="37">
        <v>4.170801118016243E-2</v>
      </c>
      <c r="I27" s="37">
        <v>1.1679544113576412E-2</v>
      </c>
      <c r="J27" s="37">
        <v>4.7661652788519859E-3</v>
      </c>
      <c r="L27" s="37"/>
      <c r="M27" s="37">
        <v>0.12959739565849304</v>
      </c>
      <c r="N27" s="37">
        <v>0.24810084700584412</v>
      </c>
      <c r="O27" s="37">
        <v>0.25322487950325012</v>
      </c>
      <c r="P27" s="37">
        <v>0.15708824992179871</v>
      </c>
      <c r="Q27" s="37">
        <v>0.1228954866528511</v>
      </c>
      <c r="R27" s="37">
        <v>5.6657176464796066E-2</v>
      </c>
      <c r="S27" s="37">
        <v>2.4514030665159225E-2</v>
      </c>
      <c r="T27" s="37">
        <v>5.7259048335254192E-3</v>
      </c>
      <c r="U27" s="37">
        <v>2.1960146259516478E-3</v>
      </c>
    </row>
  </sheetData>
  <mergeCells count="2">
    <mergeCell ref="B4:J4"/>
    <mergeCell ref="M4:U4"/>
  </mergeCells>
  <hyperlinks>
    <hyperlink ref="A3" location="Contents!A1" display="Back to contents" xr:uid="{1DDD618B-2DED-4C47-A3D8-8D6E1821AD0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BEE7F-408C-47EF-B944-6854B9B615D0}">
  <sheetPr>
    <tabColor rgb="FFFFCCCC"/>
  </sheetPr>
  <dimension ref="A1:N27"/>
  <sheetViews>
    <sheetView workbookViewId="0">
      <selection activeCell="A3" sqref="A3"/>
    </sheetView>
  </sheetViews>
  <sheetFormatPr defaultColWidth="9.140625" defaultRowHeight="15"/>
  <cols>
    <col min="1" max="1" width="21.42578125" style="1" customWidth="1"/>
    <col min="2" max="2" width="14" style="17" customWidth="1"/>
    <col min="3" max="13" width="9.140625" style="17"/>
    <col min="14" max="16384" width="9.140625" style="1"/>
  </cols>
  <sheetData>
    <row r="1" spans="1:14" ht="21">
      <c r="A1" s="6" t="s">
        <v>151</v>
      </c>
      <c r="B1" s="20"/>
    </row>
    <row r="3" spans="1:14">
      <c r="A3" s="8" t="s">
        <v>41</v>
      </c>
      <c r="B3" s="21"/>
    </row>
    <row r="4" spans="1:14" ht="18">
      <c r="B4" s="75" t="s">
        <v>56</v>
      </c>
      <c r="C4" s="76"/>
      <c r="D4" s="76"/>
      <c r="E4" s="76"/>
      <c r="F4" s="76"/>
      <c r="G4" s="76"/>
      <c r="H4" s="76"/>
      <c r="I4" s="76"/>
      <c r="J4" s="76"/>
      <c r="K4" s="76"/>
      <c r="L4" s="76"/>
      <c r="M4" s="76"/>
    </row>
    <row r="5" spans="1:14" ht="18">
      <c r="A5" s="9" t="s">
        <v>32</v>
      </c>
      <c r="B5" s="18" t="s">
        <v>57</v>
      </c>
      <c r="C5" s="22" t="s">
        <v>47</v>
      </c>
      <c r="D5" s="22" t="s">
        <v>48</v>
      </c>
      <c r="E5" s="22" t="s">
        <v>49</v>
      </c>
      <c r="F5" s="22" t="s">
        <v>50</v>
      </c>
      <c r="G5" s="22" t="s">
        <v>51</v>
      </c>
      <c r="H5" s="22" t="s">
        <v>52</v>
      </c>
      <c r="I5" s="22" t="s">
        <v>53</v>
      </c>
      <c r="J5" s="22" t="s">
        <v>54</v>
      </c>
      <c r="K5" s="18" t="s">
        <v>58</v>
      </c>
      <c r="L5" s="18" t="s">
        <v>59</v>
      </c>
      <c r="M5" s="18" t="s">
        <v>60</v>
      </c>
      <c r="N5" s="9"/>
    </row>
    <row r="6" spans="1:14" ht="16.5">
      <c r="A6" s="23" t="s">
        <v>10</v>
      </c>
      <c r="B6" s="37">
        <v>9.7643502056598663E-2</v>
      </c>
      <c r="C6" s="37">
        <v>0.30087614059448242</v>
      </c>
      <c r="D6" s="37">
        <v>0.35154077410697937</v>
      </c>
      <c r="E6" s="37">
        <v>0.12580060958862305</v>
      </c>
      <c r="F6" s="37">
        <v>7.2930514812469482E-2</v>
      </c>
      <c r="G6" s="37">
        <v>3.5498488694429398E-2</v>
      </c>
      <c r="H6" s="37">
        <v>1.2719033285975456E-2</v>
      </c>
      <c r="I6" s="37">
        <v>2.3564954753965139E-3</v>
      </c>
      <c r="J6" s="37">
        <v>2.7190332184545696E-4</v>
      </c>
      <c r="K6" s="37">
        <v>2.4169184325728565E-4</v>
      </c>
      <c r="L6" s="37">
        <v>9.0634443040471524E-5</v>
      </c>
      <c r="M6" s="37">
        <v>3.0211480407160707E-5</v>
      </c>
    </row>
    <row r="7" spans="1:14" ht="16.5">
      <c r="A7" s="23" t="s">
        <v>11</v>
      </c>
      <c r="B7" s="37">
        <v>2.8520742431282997E-2</v>
      </c>
      <c r="C7" s="37">
        <v>0.13018558919429779</v>
      </c>
      <c r="D7" s="37">
        <v>0.17480894923210144</v>
      </c>
      <c r="E7" s="37">
        <v>0.23116812109947205</v>
      </c>
      <c r="F7" s="37">
        <v>0.19329209625720978</v>
      </c>
      <c r="G7" s="37">
        <v>0.13702389597892761</v>
      </c>
      <c r="H7" s="37">
        <v>7.5084909796714783E-2</v>
      </c>
      <c r="I7" s="37">
        <v>2.2395074367523193E-2</v>
      </c>
      <c r="J7" s="37">
        <v>6.0498542152345181E-3</v>
      </c>
      <c r="K7" s="37">
        <v>1.0917030740529299E-3</v>
      </c>
      <c r="L7" s="37">
        <v>1.9711305503733456E-4</v>
      </c>
      <c r="M7" s="37">
        <v>1.8195051234215498E-4</v>
      </c>
    </row>
    <row r="8" spans="1:14" ht="16.5">
      <c r="A8" s="23" t="s">
        <v>12</v>
      </c>
      <c r="B8" s="37">
        <v>2.8251949697732925E-2</v>
      </c>
      <c r="C8" s="37">
        <v>0.10517311841249466</v>
      </c>
      <c r="D8" s="37">
        <v>0.25714355707168579</v>
      </c>
      <c r="E8" s="37">
        <v>0.29066407680511475</v>
      </c>
      <c r="F8" s="37">
        <v>0.17065218091011047</v>
      </c>
      <c r="G8" s="37">
        <v>9.4313658773899078E-2</v>
      </c>
      <c r="H8" s="37">
        <v>3.9235375821590424E-2</v>
      </c>
      <c r="I8" s="37">
        <v>1.059912983328104E-2</v>
      </c>
      <c r="J8" s="37">
        <v>2.9875908512622118E-3</v>
      </c>
      <c r="K8" s="37">
        <v>6.0743553331121802E-4</v>
      </c>
      <c r="L8" s="37">
        <v>2.1074293181300163E-4</v>
      </c>
      <c r="M8" s="37">
        <v>1.611563639016822E-4</v>
      </c>
    </row>
    <row r="9" spans="1:14" ht="16.5">
      <c r="A9" s="23" t="s">
        <v>13</v>
      </c>
      <c r="B9" s="37">
        <v>7.768773939460516E-3</v>
      </c>
      <c r="C9" s="37">
        <v>5.8183677494525909E-2</v>
      </c>
      <c r="D9" s="37">
        <v>0.11571640521287918</v>
      </c>
      <c r="E9" s="37">
        <v>0.17117463052272797</v>
      </c>
      <c r="F9" s="37">
        <v>0.23293545842170715</v>
      </c>
      <c r="G9" s="37">
        <v>0.17692972719669342</v>
      </c>
      <c r="H9" s="37">
        <v>0.12150192260742188</v>
      </c>
      <c r="I9" s="37">
        <v>7.5856573879718781E-2</v>
      </c>
      <c r="J9" s="37">
        <v>2.8854576870799065E-2</v>
      </c>
      <c r="K9" s="37">
        <v>8.900325745344162E-3</v>
      </c>
      <c r="L9" s="37">
        <v>1.6608263831585646E-3</v>
      </c>
      <c r="M9" s="37">
        <v>5.171071388758719E-4</v>
      </c>
    </row>
    <row r="10" spans="1:14" ht="16.5">
      <c r="A10" s="23" t="s">
        <v>14</v>
      </c>
      <c r="B10" s="37">
        <v>2.1756341680884361E-2</v>
      </c>
      <c r="C10" s="37">
        <v>9.1218285262584686E-2</v>
      </c>
      <c r="D10" s="37">
        <v>0.25654864311218262</v>
      </c>
      <c r="E10" s="37">
        <v>0.20778366923332214</v>
      </c>
      <c r="F10" s="37">
        <v>0.1686311662197113</v>
      </c>
      <c r="G10" s="37">
        <v>0.1366155594587326</v>
      </c>
      <c r="H10" s="37">
        <v>7.436855137348175E-2</v>
      </c>
      <c r="I10" s="37">
        <v>3.1134653836488724E-2</v>
      </c>
      <c r="J10" s="37">
        <v>9.1887367889285088E-3</v>
      </c>
      <c r="K10" s="37">
        <v>2.2860330063849688E-3</v>
      </c>
      <c r="L10" s="37">
        <v>3.2339000608772039E-4</v>
      </c>
      <c r="M10" s="37">
        <v>1.4496794028673321E-4</v>
      </c>
    </row>
    <row r="11" spans="1:14" ht="16.5">
      <c r="A11" s="23" t="s">
        <v>15</v>
      </c>
      <c r="B11" s="37">
        <v>2.1336968988180161E-2</v>
      </c>
      <c r="C11" s="37">
        <v>4.4176146388053894E-2</v>
      </c>
      <c r="D11" s="37">
        <v>0.12037165462970734</v>
      </c>
      <c r="E11" s="37">
        <v>0.20215873420238495</v>
      </c>
      <c r="F11" s="37">
        <v>0.21414861083030701</v>
      </c>
      <c r="G11" s="37">
        <v>0.20290984213352203</v>
      </c>
      <c r="H11" s="37">
        <v>0.12429410219192505</v>
      </c>
      <c r="I11" s="37">
        <v>5.0546638667583466E-2</v>
      </c>
      <c r="J11" s="37">
        <v>1.491084136068821E-2</v>
      </c>
      <c r="K11" s="37">
        <v>4.3119038455188274E-3</v>
      </c>
      <c r="L11" s="37">
        <v>4.7291847295127809E-4</v>
      </c>
      <c r="M11" s="37">
        <v>3.616435278672725E-4</v>
      </c>
    </row>
    <row r="12" spans="1:14" ht="16.5">
      <c r="A12" s="23" t="s">
        <v>16</v>
      </c>
      <c r="B12" s="37">
        <v>4.0603108704090118E-2</v>
      </c>
      <c r="C12" s="37">
        <v>6.6954679787158966E-2</v>
      </c>
      <c r="D12" s="37">
        <v>0.13950325548648834</v>
      </c>
      <c r="E12" s="37">
        <v>0.21747362613677979</v>
      </c>
      <c r="F12" s="37">
        <v>0.22485756874084473</v>
      </c>
      <c r="G12" s="37">
        <v>0.16299764811992645</v>
      </c>
      <c r="H12" s="37">
        <v>9.1120332479476929E-2</v>
      </c>
      <c r="I12" s="37">
        <v>3.8744211196899414E-2</v>
      </c>
      <c r="J12" s="37">
        <v>1.2581972405314445E-2</v>
      </c>
      <c r="K12" s="37">
        <v>4.0448200888931751E-3</v>
      </c>
      <c r="L12" s="37">
        <v>8.0896401777863503E-4</v>
      </c>
      <c r="M12" s="37">
        <v>3.0981600866653025E-4</v>
      </c>
    </row>
    <row r="13" spans="1:14" ht="16.5">
      <c r="A13" s="23" t="s">
        <v>17</v>
      </c>
      <c r="B13" s="37">
        <v>4.7041498124599457E-2</v>
      </c>
      <c r="C13" s="37">
        <v>9.8869442939758301E-2</v>
      </c>
      <c r="D13" s="37">
        <v>0.23037771880626678</v>
      </c>
      <c r="E13" s="37">
        <v>0.25848999619483948</v>
      </c>
      <c r="F13" s="37">
        <v>0.17426145076751709</v>
      </c>
      <c r="G13" s="37">
        <v>0.1050853356719017</v>
      </c>
      <c r="H13" s="37">
        <v>5.3842157125473022E-2</v>
      </c>
      <c r="I13" s="37">
        <v>2.2372866049408913E-2</v>
      </c>
      <c r="J13" s="37">
        <v>6.7356838844716549E-3</v>
      </c>
      <c r="K13" s="37">
        <v>2.0791823044419289E-3</v>
      </c>
      <c r="L13" s="37">
        <v>5.8476999402046204E-4</v>
      </c>
      <c r="M13" s="37">
        <v>2.5989778805524111E-4</v>
      </c>
    </row>
    <row r="14" spans="1:14" ht="16.5">
      <c r="A14" s="23" t="s">
        <v>18</v>
      </c>
      <c r="B14" s="37">
        <v>1.5504311770200729E-2</v>
      </c>
      <c r="C14" s="37">
        <v>5.8148205280303955E-2</v>
      </c>
      <c r="D14" s="37">
        <v>0.17208097875118256</v>
      </c>
      <c r="E14" s="37">
        <v>0.25757980346679688</v>
      </c>
      <c r="F14" s="37">
        <v>0.2307216078042984</v>
      </c>
      <c r="G14" s="37">
        <v>0.15289053320884705</v>
      </c>
      <c r="H14" s="37">
        <v>7.7774807810783386E-2</v>
      </c>
      <c r="I14" s="37">
        <v>2.6056248694658279E-2</v>
      </c>
      <c r="J14" s="37">
        <v>7.1471785195171833E-3</v>
      </c>
      <c r="K14" s="37">
        <v>1.3365786289796233E-3</v>
      </c>
      <c r="L14" s="37">
        <v>3.6580045707523823E-4</v>
      </c>
      <c r="M14" s="37">
        <v>3.9393897168338299E-4</v>
      </c>
    </row>
    <row r="15" spans="1:14" ht="16.5">
      <c r="A15" s="23" t="s">
        <v>19</v>
      </c>
      <c r="B15" s="37">
        <v>1.8355634063482285E-2</v>
      </c>
      <c r="C15" s="37">
        <v>8.353520929813385E-2</v>
      </c>
      <c r="D15" s="37">
        <v>0.20776496827602386</v>
      </c>
      <c r="E15" s="37">
        <v>0.20485472679138184</v>
      </c>
      <c r="F15" s="37">
        <v>0.17656527459621429</v>
      </c>
      <c r="G15" s="37">
        <v>0.14508917927742004</v>
      </c>
      <c r="H15" s="37">
        <v>9.6655666828155518E-2</v>
      </c>
      <c r="I15" s="37">
        <v>4.6319931745529175E-2</v>
      </c>
      <c r="J15" s="37">
        <v>1.495764683932066E-2</v>
      </c>
      <c r="K15" s="37">
        <v>4.1296114213764668E-3</v>
      </c>
      <c r="L15" s="37">
        <v>1.1868567671626806E-3</v>
      </c>
      <c r="M15" s="37">
        <v>5.8529921807348728E-4</v>
      </c>
    </row>
    <row r="16" spans="1:14" ht="16.5">
      <c r="A16" s="23" t="s">
        <v>20</v>
      </c>
      <c r="B16" s="37">
        <v>1.9970186054706573E-2</v>
      </c>
      <c r="C16" s="37">
        <v>7.6477371156215668E-2</v>
      </c>
      <c r="D16" s="37">
        <v>0.18167243897914886</v>
      </c>
      <c r="E16" s="37">
        <v>0.16721513867378235</v>
      </c>
      <c r="F16" s="37">
        <v>0.19323264062404633</v>
      </c>
      <c r="G16" s="37">
        <v>0.17568138241767883</v>
      </c>
      <c r="H16" s="37">
        <v>0.10907658934593201</v>
      </c>
      <c r="I16" s="37">
        <v>5.4200772196054459E-2</v>
      </c>
      <c r="J16" s="37">
        <v>1.7044974491000175E-2</v>
      </c>
      <c r="K16" s="37">
        <v>4.1065453551709652E-3</v>
      </c>
      <c r="L16" s="37">
        <v>8.7193766376003623E-4</v>
      </c>
      <c r="M16" s="37">
        <v>4.5003235572949052E-4</v>
      </c>
    </row>
    <row r="17" spans="1:13" ht="16.5">
      <c r="A17" s="23" t="s">
        <v>21</v>
      </c>
      <c r="B17" s="37">
        <v>2.8380392119288445E-2</v>
      </c>
      <c r="C17" s="37">
        <v>0.22707946598529816</v>
      </c>
      <c r="D17" s="37">
        <v>0.36153203248977661</v>
      </c>
      <c r="E17" s="37">
        <v>0.16893783211708069</v>
      </c>
      <c r="F17" s="37">
        <v>9.6406117081642151E-2</v>
      </c>
      <c r="G17" s="37">
        <v>7.0024348795413971E-2</v>
      </c>
      <c r="H17" s="37">
        <v>3.6629237234592438E-2</v>
      </c>
      <c r="I17" s="37">
        <v>9.1573093086481094E-3</v>
      </c>
      <c r="J17" s="37">
        <v>1.3081870274618268E-3</v>
      </c>
      <c r="K17" s="37">
        <v>3.9972382364794612E-4</v>
      </c>
      <c r="L17" s="37">
        <v>3.6338529753265902E-5</v>
      </c>
      <c r="M17" s="37">
        <v>1.090155856218189E-4</v>
      </c>
    </row>
    <row r="18" spans="1:13" ht="16.5">
      <c r="A18" s="23" t="s">
        <v>22</v>
      </c>
      <c r="B18" s="37">
        <v>5.2505419589579105E-3</v>
      </c>
      <c r="C18" s="37">
        <v>2.0819541066884995E-2</v>
      </c>
      <c r="D18" s="37">
        <v>4.5862343162298203E-2</v>
      </c>
      <c r="E18" s="37">
        <v>6.7503713071346283E-2</v>
      </c>
      <c r="F18" s="37">
        <v>0.21655061841011047</v>
      </c>
      <c r="G18" s="37">
        <v>0.21235018968582153</v>
      </c>
      <c r="H18" s="37">
        <v>0.19456683099269867</v>
      </c>
      <c r="I18" s="37">
        <v>0.13420842587947845</v>
      </c>
      <c r="J18" s="37">
        <v>6.9649584591388702E-2</v>
      </c>
      <c r="K18" s="37">
        <v>2.520260214805603E-2</v>
      </c>
      <c r="L18" s="37">
        <v>6.0495375655591488E-3</v>
      </c>
      <c r="M18" s="37">
        <v>1.9860747270286083E-3</v>
      </c>
    </row>
    <row r="19" spans="1:13" ht="16.5">
      <c r="A19" s="23" t="s">
        <v>23</v>
      </c>
      <c r="B19" s="37">
        <v>4.3228566646575928E-2</v>
      </c>
      <c r="C19" s="37">
        <v>0.15999642014503479</v>
      </c>
      <c r="D19" s="37">
        <v>0.30522531270980835</v>
      </c>
      <c r="E19" s="37">
        <v>0.24075537919998169</v>
      </c>
      <c r="F19" s="37">
        <v>0.13696505129337311</v>
      </c>
      <c r="G19" s="37">
        <v>7.9297125339508057E-2</v>
      </c>
      <c r="H19" s="37">
        <v>2.5000372901558876E-2</v>
      </c>
      <c r="I19" s="37">
        <v>7.1749282069504261E-3</v>
      </c>
      <c r="J19" s="37">
        <v>1.8944196635857224E-3</v>
      </c>
      <c r="K19" s="37">
        <v>2.2375035041477531E-4</v>
      </c>
      <c r="L19" s="37">
        <v>1.1933351925108582E-4</v>
      </c>
      <c r="M19" s="37">
        <v>1.1933351925108582E-4</v>
      </c>
    </row>
    <row r="20" spans="1:13" ht="16.5">
      <c r="A20" s="23" t="s">
        <v>24</v>
      </c>
      <c r="B20" s="37">
        <v>2.4063339456915855E-2</v>
      </c>
      <c r="C20" s="37">
        <v>8.1478863954544067E-2</v>
      </c>
      <c r="D20" s="37">
        <v>0.1681181937456131</v>
      </c>
      <c r="E20" s="37">
        <v>0.26181253790855408</v>
      </c>
      <c r="F20" s="37">
        <v>0.20388802886009216</v>
      </c>
      <c r="G20" s="37">
        <v>0.1191149428486824</v>
      </c>
      <c r="H20" s="37">
        <v>8.7247274816036224E-2</v>
      </c>
      <c r="I20" s="37">
        <v>3.8187474012374878E-2</v>
      </c>
      <c r="J20" s="37">
        <v>1.207408495247364E-2</v>
      </c>
      <c r="K20" s="37">
        <v>3.1528347171843052E-3</v>
      </c>
      <c r="L20" s="37">
        <v>6.220839568413794E-4</v>
      </c>
      <c r="M20" s="37">
        <v>2.4035062233451754E-4</v>
      </c>
    </row>
    <row r="21" spans="1:13" ht="16.5">
      <c r="A21" s="23" t="s">
        <v>25</v>
      </c>
      <c r="B21" s="37">
        <v>4.5390456914901733E-2</v>
      </c>
      <c r="C21" s="37">
        <v>5.2728556096553802E-2</v>
      </c>
      <c r="D21" s="37">
        <v>0.15839394927024841</v>
      </c>
      <c r="E21" s="37">
        <v>0.18612810969352722</v>
      </c>
      <c r="F21" s="37">
        <v>0.18024802207946777</v>
      </c>
      <c r="G21" s="37">
        <v>0.17284584045410156</v>
      </c>
      <c r="H21" s="37">
        <v>0.1212388277053833</v>
      </c>
      <c r="I21" s="37">
        <v>5.857660248875618E-2</v>
      </c>
      <c r="J21" s="37">
        <v>1.8809882923960686E-2</v>
      </c>
      <c r="K21" s="37">
        <v>4.2618643492460251E-3</v>
      </c>
      <c r="L21" s="37">
        <v>1.025410951115191E-3</v>
      </c>
      <c r="M21" s="37">
        <v>3.5248501808382571E-4</v>
      </c>
    </row>
    <row r="22" spans="1:13" ht="16.5">
      <c r="A22" s="23" t="s">
        <v>26</v>
      </c>
      <c r="B22" s="37">
        <v>3.3576004207134247E-2</v>
      </c>
      <c r="C22" s="37">
        <v>5.7681851089000702E-2</v>
      </c>
      <c r="D22" s="37">
        <v>0.12321773916482925</v>
      </c>
      <c r="E22" s="37">
        <v>0.16369622945785522</v>
      </c>
      <c r="F22" s="37">
        <v>0.18591408431529999</v>
      </c>
      <c r="G22" s="37">
        <v>0.1840260922908783</v>
      </c>
      <c r="H22" s="37">
        <v>0.14416687190532684</v>
      </c>
      <c r="I22" s="37">
        <v>7.3087841272354126E-2</v>
      </c>
      <c r="J22" s="37">
        <v>2.5193329900503159E-2</v>
      </c>
      <c r="K22" s="37">
        <v>7.1139438077807426E-3</v>
      </c>
      <c r="L22" s="37">
        <v>1.8577815499156713E-3</v>
      </c>
      <c r="M22" s="37">
        <v>4.6822137665003538E-4</v>
      </c>
    </row>
    <row r="23" spans="1:13" ht="16.5">
      <c r="A23" s="23" t="s">
        <v>27</v>
      </c>
      <c r="B23" s="37">
        <v>6.7263968288898468E-2</v>
      </c>
      <c r="C23" s="37">
        <v>0.24458563327789307</v>
      </c>
      <c r="D23" s="37">
        <v>0.28666043281555176</v>
      </c>
      <c r="E23" s="37">
        <v>0.15094627439975739</v>
      </c>
      <c r="F23" s="37">
        <v>0.12311507761478424</v>
      </c>
      <c r="G23" s="37">
        <v>7.4300400912761688E-2</v>
      </c>
      <c r="H23" s="37">
        <v>3.8102768361568451E-2</v>
      </c>
      <c r="I23" s="37">
        <v>1.1448804289102554E-2</v>
      </c>
      <c r="J23" s="37">
        <v>2.6510180905461311E-3</v>
      </c>
      <c r="K23" s="37">
        <v>6.470281514339149E-4</v>
      </c>
      <c r="L23" s="37">
        <v>1.6175703785847872E-4</v>
      </c>
      <c r="M23" s="37">
        <v>1.168245289591141E-4</v>
      </c>
    </row>
    <row r="24" spans="1:13" ht="16.5">
      <c r="A24" s="23" t="s">
        <v>28</v>
      </c>
      <c r="B24" s="37">
        <v>5.1710642874240875E-2</v>
      </c>
      <c r="C24" s="37">
        <v>0.13868644833564758</v>
      </c>
      <c r="D24" s="37">
        <v>0.24362966418266296</v>
      </c>
      <c r="E24" s="37">
        <v>0.20155496895313263</v>
      </c>
      <c r="F24" s="37">
        <v>0.14950515329837799</v>
      </c>
      <c r="G24" s="37">
        <v>0.10621292889118195</v>
      </c>
      <c r="H24" s="37">
        <v>6.2137998640537262E-2</v>
      </c>
      <c r="I24" s="37">
        <v>3.049936518073082E-2</v>
      </c>
      <c r="J24" s="37">
        <v>1.1462264694273472E-2</v>
      </c>
      <c r="K24" s="37">
        <v>3.4699875395745039E-3</v>
      </c>
      <c r="L24" s="37">
        <v>7.7400729060173035E-4</v>
      </c>
      <c r="M24" s="37">
        <v>3.5656514228321612E-4</v>
      </c>
    </row>
    <row r="25" spans="1:13" ht="16.5">
      <c r="A25" s="23" t="s">
        <v>29</v>
      </c>
      <c r="B25" s="37">
        <v>4.7813668847084045E-2</v>
      </c>
      <c r="C25" s="37">
        <v>6.9526046514511108E-2</v>
      </c>
      <c r="D25" s="37">
        <v>0.17941156029701233</v>
      </c>
      <c r="E25" s="37">
        <v>0.31957828998565674</v>
      </c>
      <c r="F25" s="37">
        <v>0.1823839545249939</v>
      </c>
      <c r="G25" s="37">
        <v>0.10354597121477127</v>
      </c>
      <c r="H25" s="37">
        <v>7.1871444582939148E-2</v>
      </c>
      <c r="I25" s="37">
        <v>2.1526601165533066E-2</v>
      </c>
      <c r="J25" s="37">
        <v>3.2742726616561413E-3</v>
      </c>
      <c r="K25" s="37">
        <v>6.0376658802852035E-4</v>
      </c>
      <c r="L25" s="37">
        <v>2.3221790615934879E-4</v>
      </c>
      <c r="M25" s="37">
        <v>2.3221790615934879E-4</v>
      </c>
    </row>
    <row r="26" spans="1:13" ht="16.5">
      <c r="A26" s="23" t="s">
        <v>30</v>
      </c>
      <c r="B26" s="37">
        <v>7.5553245842456818E-3</v>
      </c>
      <c r="C26" s="37">
        <v>2.9408898204565048E-2</v>
      </c>
      <c r="D26" s="37">
        <v>7.246612012386322E-2</v>
      </c>
      <c r="E26" s="37">
        <v>0.14915673434734344</v>
      </c>
      <c r="F26" s="37">
        <v>0.19933058321475983</v>
      </c>
      <c r="G26" s="37">
        <v>0.18581223487854004</v>
      </c>
      <c r="H26" s="37">
        <v>0.1527312844991684</v>
      </c>
      <c r="I26" s="37">
        <v>0.10826049000024796</v>
      </c>
      <c r="J26" s="37">
        <v>5.9272740036249161E-2</v>
      </c>
      <c r="K26" s="37">
        <v>2.715042419731617E-2</v>
      </c>
      <c r="L26" s="37">
        <v>6.4667076803743839E-3</v>
      </c>
      <c r="M26" s="37">
        <v>2.3884573020040989E-3</v>
      </c>
    </row>
    <row r="27" spans="1:13" ht="16.5">
      <c r="A27" s="23" t="s">
        <v>31</v>
      </c>
      <c r="B27" s="37">
        <v>2.4806832894682884E-2</v>
      </c>
      <c r="C27" s="37">
        <v>9.289955347776413E-2</v>
      </c>
      <c r="D27" s="37">
        <v>0.22926393151283264</v>
      </c>
      <c r="E27" s="37">
        <v>0.24987393617630005</v>
      </c>
      <c r="F27" s="37">
        <v>0.17529076337814331</v>
      </c>
      <c r="G27" s="37">
        <v>0.12606750428676605</v>
      </c>
      <c r="H27" s="37">
        <v>6.0300935059785843E-2</v>
      </c>
      <c r="I27" s="37">
        <v>2.7767384424805641E-2</v>
      </c>
      <c r="J27" s="37">
        <v>9.7600650042295456E-3</v>
      </c>
      <c r="K27" s="37">
        <v>3.0906873289495707E-3</v>
      </c>
      <c r="L27" s="37">
        <v>4.8800325021147728E-4</v>
      </c>
      <c r="M27" s="37">
        <v>3.9040259434841573E-4</v>
      </c>
    </row>
  </sheetData>
  <mergeCells count="1">
    <mergeCell ref="B4:M4"/>
  </mergeCells>
  <hyperlinks>
    <hyperlink ref="A3" location="Contents!A1" display="Back to contents" xr:uid="{03229DDA-B6A3-4CEA-B4C9-BDBBE5264C6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1C69F-66D8-4979-A451-EFFAF7DB71BE}">
  <sheetPr>
    <tabColor rgb="FFFFCCCC"/>
  </sheetPr>
  <dimension ref="A1:E27"/>
  <sheetViews>
    <sheetView workbookViewId="0">
      <selection activeCell="A3" sqref="A3"/>
    </sheetView>
  </sheetViews>
  <sheetFormatPr defaultColWidth="9.140625" defaultRowHeight="15"/>
  <cols>
    <col min="1" max="1" width="22" style="1" customWidth="1"/>
    <col min="2" max="2" width="22.42578125" style="17" bestFit="1" customWidth="1"/>
    <col min="3" max="3" width="27.5703125" style="17" bestFit="1" customWidth="1"/>
    <col min="4" max="4" width="28.7109375" style="17" bestFit="1" customWidth="1"/>
    <col min="5" max="5" width="26.140625" style="17" bestFit="1" customWidth="1"/>
    <col min="6" max="16384" width="9.140625" style="1"/>
  </cols>
  <sheetData>
    <row r="1" spans="1:5" ht="21">
      <c r="A1" s="6" t="s">
        <v>154</v>
      </c>
    </row>
    <row r="3" spans="1:5">
      <c r="A3" s="8" t="s">
        <v>41</v>
      </c>
    </row>
    <row r="5" spans="1:5" ht="16.5">
      <c r="A5" s="9" t="s">
        <v>32</v>
      </c>
      <c r="B5" s="18" t="s">
        <v>213</v>
      </c>
      <c r="C5" s="18" t="s">
        <v>214</v>
      </c>
      <c r="D5" s="18" t="s">
        <v>215</v>
      </c>
      <c r="E5" s="18" t="s">
        <v>216</v>
      </c>
    </row>
    <row r="6" spans="1:5" ht="16.5">
      <c r="A6" s="10" t="s">
        <v>10</v>
      </c>
      <c r="B6" s="38">
        <v>3.4163594245999906E-2</v>
      </c>
      <c r="C6" s="38">
        <v>-7.720500230789995E-2</v>
      </c>
      <c r="D6" s="38">
        <v>-0.13737869262699998</v>
      </c>
      <c r="E6" s="38">
        <v>-0.1997725963593</v>
      </c>
    </row>
    <row r="7" spans="1:5" ht="16.5">
      <c r="A7" s="10" t="s">
        <v>11</v>
      </c>
      <c r="B7" s="38">
        <v>1.3326406480000941E-3</v>
      </c>
      <c r="C7" s="38">
        <v>-1.2633442878700052E-2</v>
      </c>
      <c r="D7" s="38">
        <v>-2.672874927519997E-2</v>
      </c>
      <c r="E7" s="38">
        <v>-2.1086454391500031E-2</v>
      </c>
    </row>
    <row r="8" spans="1:5" ht="16.5">
      <c r="A8" s="10" t="s">
        <v>12</v>
      </c>
      <c r="B8" s="38">
        <v>2.4783253669999894E-2</v>
      </c>
      <c r="C8" s="38">
        <v>-2.0653307437899948E-2</v>
      </c>
      <c r="D8" s="38">
        <v>-3.9310336113000055E-2</v>
      </c>
      <c r="E8" s="38">
        <v>-5.7579696178399975E-2</v>
      </c>
    </row>
    <row r="9" spans="1:5" ht="16.5">
      <c r="A9" s="10" t="s">
        <v>13</v>
      </c>
      <c r="B9" s="38">
        <v>-1.0782599449200014E-2</v>
      </c>
      <c r="C9" s="38">
        <v>4.0746092795999944E-2</v>
      </c>
      <c r="D9" s="38">
        <v>4.5654654503000103E-2</v>
      </c>
      <c r="E9" s="38">
        <v>0.12800967693299992</v>
      </c>
    </row>
    <row r="10" spans="1:5" ht="16.5">
      <c r="A10" s="10" t="s">
        <v>14</v>
      </c>
      <c r="B10" s="38">
        <v>-9.6951723099000242E-3</v>
      </c>
      <c r="C10" s="38">
        <v>-2.0313739776600004E-2</v>
      </c>
      <c r="D10" s="38">
        <v>-3.438848257060001E-2</v>
      </c>
      <c r="E10" s="38">
        <v>-1.9158542156200054E-2</v>
      </c>
    </row>
    <row r="11" spans="1:5" ht="16.5">
      <c r="A11" s="10" t="s">
        <v>15</v>
      </c>
      <c r="B11" s="38">
        <v>8.4146261219999463E-3</v>
      </c>
      <c r="C11" s="38">
        <v>4.3505311012000059E-2</v>
      </c>
      <c r="D11" s="38">
        <v>4.1142106055999994E-2</v>
      </c>
      <c r="E11" s="38">
        <v>9.2332005500999959E-2</v>
      </c>
    </row>
    <row r="12" spans="1:5" ht="16.5">
      <c r="A12" s="10" t="s">
        <v>16</v>
      </c>
      <c r="B12" s="38">
        <v>-6.3595175742999777E-3</v>
      </c>
      <c r="C12" s="38">
        <v>7.0250034329999433E-3</v>
      </c>
      <c r="D12" s="38">
        <v>5.6862831100001898E-4</v>
      </c>
      <c r="E12" s="38">
        <v>3.491151332900011E-2</v>
      </c>
    </row>
    <row r="13" spans="1:5" ht="16.5">
      <c r="A13" s="10" t="s">
        <v>17</v>
      </c>
      <c r="B13" s="38">
        <v>-7.9153358936300044E-2</v>
      </c>
      <c r="C13" s="38">
        <v>-0.10365945100780005</v>
      </c>
      <c r="D13" s="38">
        <v>-0.12084716558459996</v>
      </c>
      <c r="E13" s="38">
        <v>-0.11993247270579999</v>
      </c>
    </row>
    <row r="14" spans="1:5" ht="16.5">
      <c r="A14" s="10" t="s">
        <v>18</v>
      </c>
      <c r="B14" s="38">
        <v>-5.7455122470900011E-2</v>
      </c>
      <c r="C14" s="38">
        <v>-5.8095633983599959E-2</v>
      </c>
      <c r="D14" s="38">
        <v>-6.3704073429100005E-2</v>
      </c>
      <c r="E14" s="38">
        <v>-4.7416865825700039E-2</v>
      </c>
    </row>
    <row r="15" spans="1:5" ht="16.5">
      <c r="A15" s="10" t="s">
        <v>19</v>
      </c>
      <c r="B15" s="38">
        <v>6.1137080193000015E-2</v>
      </c>
      <c r="C15" s="38">
        <v>7.7269434928999958E-2</v>
      </c>
      <c r="D15" s="38">
        <v>7.011401653300009E-2</v>
      </c>
      <c r="E15" s="38">
        <v>0.11698365211500006</v>
      </c>
    </row>
    <row r="16" spans="1:5" ht="16.5">
      <c r="A16" s="10" t="s">
        <v>20</v>
      </c>
      <c r="B16" s="38">
        <v>4.980826377900005E-2</v>
      </c>
      <c r="C16" s="38">
        <v>7.6664209365999936E-2</v>
      </c>
      <c r="D16" s="38">
        <v>7.1523785591000033E-2</v>
      </c>
      <c r="E16" s="38">
        <v>0.12488389015199997</v>
      </c>
    </row>
    <row r="17" spans="1:5" ht="16.5">
      <c r="A17" s="10" t="s">
        <v>21</v>
      </c>
      <c r="B17" s="38">
        <v>6.4383149146999941E-2</v>
      </c>
      <c r="C17" s="38">
        <v>-1.1337816715199955E-2</v>
      </c>
      <c r="D17" s="38">
        <v>-5.0163924694100026E-2</v>
      </c>
      <c r="E17" s="38">
        <v>-8.5378170013399979E-2</v>
      </c>
    </row>
    <row r="18" spans="1:5" ht="16.5">
      <c r="A18" s="10" t="s">
        <v>22</v>
      </c>
      <c r="B18" s="38">
        <v>3.578662872299998E-2</v>
      </c>
      <c r="C18" s="38">
        <v>0.14869236946100006</v>
      </c>
      <c r="D18" s="38">
        <v>0.16565883159599992</v>
      </c>
      <c r="E18" s="38">
        <v>0.33717703819299993</v>
      </c>
    </row>
    <row r="19" spans="1:5" ht="16.5">
      <c r="A19" s="10" t="s">
        <v>23</v>
      </c>
      <c r="B19" s="38">
        <v>7.1241855619998962E-3</v>
      </c>
      <c r="C19" s="38">
        <v>-5.8868288993800033E-2</v>
      </c>
      <c r="D19" s="38">
        <v>-8.8538527488699947E-2</v>
      </c>
      <c r="E19" s="38">
        <v>-0.12099510431289995</v>
      </c>
    </row>
    <row r="20" spans="1:5" ht="16.5">
      <c r="A20" s="10" t="s">
        <v>24</v>
      </c>
      <c r="B20" s="38">
        <v>-7.6227784157000267E-3</v>
      </c>
      <c r="C20" s="38">
        <v>-5.3284764290000286E-3</v>
      </c>
      <c r="D20" s="38">
        <v>-1.1641621589699946E-2</v>
      </c>
      <c r="E20" s="38">
        <v>1.4101862906999996E-2</v>
      </c>
    </row>
    <row r="21" spans="1:5" ht="16.5">
      <c r="A21" s="10" t="s">
        <v>25</v>
      </c>
      <c r="B21" s="38">
        <v>2.3548483849000101E-2</v>
      </c>
      <c r="C21" s="38">
        <v>5.5878162383999896E-2</v>
      </c>
      <c r="D21" s="38">
        <v>4.9072623253000103E-2</v>
      </c>
      <c r="E21" s="38">
        <v>0.10610437393200001</v>
      </c>
    </row>
    <row r="22" spans="1:5" ht="16.5">
      <c r="A22" s="10" t="s">
        <v>26</v>
      </c>
      <c r="B22" s="38">
        <v>9.6848011020000957E-3</v>
      </c>
      <c r="C22" s="38">
        <v>5.8375596999999946E-2</v>
      </c>
      <c r="D22" s="38">
        <v>5.5655598640000026E-2</v>
      </c>
      <c r="E22" s="38">
        <v>0.13105845451399989</v>
      </c>
    </row>
    <row r="23" spans="1:5" ht="16.5">
      <c r="A23" s="10" t="s">
        <v>27</v>
      </c>
      <c r="B23" s="38">
        <v>2.3204088211000062E-2</v>
      </c>
      <c r="C23" s="38">
        <v>-4.2408704757699978E-2</v>
      </c>
      <c r="D23" s="38">
        <v>-8.1637442111999969E-2</v>
      </c>
      <c r="E23" s="38">
        <v>-0.1109255552292</v>
      </c>
    </row>
    <row r="24" spans="1:5" ht="16.5">
      <c r="A24" s="10" t="s">
        <v>28</v>
      </c>
      <c r="B24" s="38">
        <v>-3.4278869628900033E-2</v>
      </c>
      <c r="C24" s="38">
        <v>-5.3732991218599979E-2</v>
      </c>
      <c r="D24" s="38">
        <v>-7.3534727096600028E-2</v>
      </c>
      <c r="E24" s="38">
        <v>-5.9534013271300035E-2</v>
      </c>
    </row>
    <row r="25" spans="1:5" ht="16.5">
      <c r="A25" s="10" t="s">
        <v>29</v>
      </c>
      <c r="B25" s="38">
        <v>3.1687736510999986E-2</v>
      </c>
      <c r="C25" s="38">
        <v>1.0525107384000032E-2</v>
      </c>
      <c r="D25" s="38">
        <v>-4.3603777884999584E-3</v>
      </c>
      <c r="E25" s="38">
        <v>-6.0913562775000152E-3</v>
      </c>
    </row>
    <row r="26" spans="1:5" ht="16.5">
      <c r="A26" s="10" t="s">
        <v>30</v>
      </c>
      <c r="B26" s="38">
        <v>3.9407134056000048E-2</v>
      </c>
      <c r="C26" s="38">
        <v>0.13179624080699992</v>
      </c>
      <c r="D26" s="38">
        <v>0.14612615108500004</v>
      </c>
      <c r="E26" s="38">
        <v>0.3034812211989999</v>
      </c>
    </row>
    <row r="27" spans="1:5" ht="16.5">
      <c r="A27" s="10" t="s">
        <v>31</v>
      </c>
      <c r="B27" s="38">
        <v>-6.0837805271100054E-2</v>
      </c>
      <c r="C27" s="38">
        <v>-7.4649989604899991E-2</v>
      </c>
      <c r="D27" s="38">
        <v>-8.6377084255199965E-2</v>
      </c>
      <c r="E27" s="38">
        <v>-7.3668956756600013E-2</v>
      </c>
    </row>
  </sheetData>
  <hyperlinks>
    <hyperlink ref="A3" location="Contents!A1" display="Back to contents" xr:uid="{DD0D5850-C5D9-4BBB-980A-00D55DA0BB6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A32FA-829F-4751-AE24-3419C48BFFB9}">
  <sheetPr>
    <tabColor rgb="FFFFCCCC"/>
  </sheetPr>
  <dimension ref="A1:K27"/>
  <sheetViews>
    <sheetView workbookViewId="0">
      <selection activeCell="A3" sqref="A3"/>
    </sheetView>
  </sheetViews>
  <sheetFormatPr defaultColWidth="9.140625" defaultRowHeight="15"/>
  <cols>
    <col min="1" max="1" width="22" style="1" customWidth="1"/>
    <col min="2" max="2" width="22.42578125" style="17" bestFit="1" customWidth="1"/>
    <col min="3" max="3" width="27.5703125" style="17" bestFit="1" customWidth="1"/>
    <col min="4" max="4" width="28.7109375" style="17" bestFit="1" customWidth="1"/>
    <col min="5" max="5" width="26.140625" style="17" bestFit="1" customWidth="1"/>
    <col min="6" max="7" width="9.140625" style="1"/>
    <col min="8" max="8" width="22.42578125" style="1" bestFit="1" customWidth="1"/>
    <col min="9" max="9" width="27.5703125" style="1" bestFit="1" customWidth="1"/>
    <col min="10" max="10" width="28.7109375" style="1" bestFit="1" customWidth="1"/>
    <col min="11" max="11" width="26.140625" style="1" bestFit="1" customWidth="1"/>
    <col min="12" max="16384" width="9.140625" style="1"/>
  </cols>
  <sheetData>
    <row r="1" spans="1:11" ht="21">
      <c r="A1" s="6" t="s">
        <v>153</v>
      </c>
    </row>
    <row r="3" spans="1:11">
      <c r="A3" s="8" t="s">
        <v>41</v>
      </c>
    </row>
    <row r="4" spans="1:11" ht="16.5">
      <c r="B4" s="77" t="s">
        <v>62</v>
      </c>
      <c r="C4" s="78"/>
      <c r="D4" s="78"/>
      <c r="E4" s="78"/>
      <c r="H4" s="77" t="s">
        <v>61</v>
      </c>
      <c r="I4" s="78"/>
      <c r="J4" s="78"/>
      <c r="K4" s="78"/>
    </row>
    <row r="5" spans="1:11" ht="16.5">
      <c r="A5" s="9" t="s">
        <v>32</v>
      </c>
      <c r="B5" s="18" t="s">
        <v>213</v>
      </c>
      <c r="C5" s="18" t="s">
        <v>214</v>
      </c>
      <c r="D5" s="18" t="s">
        <v>215</v>
      </c>
      <c r="E5" s="18" t="s">
        <v>216</v>
      </c>
      <c r="H5" s="18" t="s">
        <v>213</v>
      </c>
      <c r="I5" s="18" t="s">
        <v>214</v>
      </c>
      <c r="J5" s="18" t="s">
        <v>215</v>
      </c>
      <c r="K5" s="18" t="s">
        <v>216</v>
      </c>
    </row>
    <row r="6" spans="1:11" ht="16.5">
      <c r="A6" s="10" t="s">
        <v>10</v>
      </c>
      <c r="B6" s="39">
        <v>-1.1139355</v>
      </c>
      <c r="C6" s="39">
        <v>2.7554979999999998</v>
      </c>
      <c r="D6" s="39">
        <v>4.4550565000000004</v>
      </c>
      <c r="E6" s="39">
        <v>7.4743135000000001</v>
      </c>
      <c r="H6" s="40">
        <v>-16.627640201215051</v>
      </c>
      <c r="I6" s="40">
        <v>41.131133103458573</v>
      </c>
      <c r="J6" s="40">
        <v>66.500328392518625</v>
      </c>
      <c r="K6" s="40">
        <v>111.5685743286612</v>
      </c>
    </row>
    <row r="7" spans="1:11" ht="16.5">
      <c r="A7" s="10" t="s">
        <v>11</v>
      </c>
      <c r="B7" s="39">
        <v>-4.2385753906249997E-2</v>
      </c>
      <c r="C7" s="39">
        <v>1.5481750000000001</v>
      </c>
      <c r="D7" s="39">
        <v>1.874568875</v>
      </c>
      <c r="E7" s="39">
        <v>4.2649885000000003</v>
      </c>
      <c r="H7" s="40">
        <v>-0.29079139617350441</v>
      </c>
      <c r="I7" s="40">
        <v>10.621398188803512</v>
      </c>
      <c r="J7" s="40">
        <v>12.860653642974754</v>
      </c>
      <c r="K7" s="40">
        <v>29.260349204171241</v>
      </c>
    </row>
    <row r="8" spans="1:11" ht="16.5">
      <c r="A8" s="10" t="s">
        <v>12</v>
      </c>
      <c r="B8" s="39">
        <v>-2.2713195000000002</v>
      </c>
      <c r="C8" s="39">
        <v>2.4812810000000001</v>
      </c>
      <c r="D8" s="39">
        <v>3.2878935</v>
      </c>
      <c r="E8" s="39">
        <v>8.1116829999999993</v>
      </c>
      <c r="H8" s="40">
        <v>-12.904857816539304</v>
      </c>
      <c r="I8" s="40">
        <v>14.097786994687651</v>
      </c>
      <c r="J8" s="40">
        <v>18.68068236697821</v>
      </c>
      <c r="K8" s="40">
        <v>46.087798642084032</v>
      </c>
    </row>
    <row r="9" spans="1:11" ht="16.5">
      <c r="A9" s="10" t="s">
        <v>13</v>
      </c>
      <c r="B9" s="39">
        <v>2.6469849999999999</v>
      </c>
      <c r="C9" s="39">
        <v>-8.0603494999999992</v>
      </c>
      <c r="D9" s="39">
        <v>-11.699827000000001</v>
      </c>
      <c r="E9" s="39">
        <v>-21.802544000000001</v>
      </c>
      <c r="H9" s="40">
        <v>7.3627166826142103</v>
      </c>
      <c r="I9" s="40">
        <v>-22.420251618861123</v>
      </c>
      <c r="J9" s="40">
        <v>-32.543634148512425</v>
      </c>
      <c r="K9" s="40">
        <v>-60.644829657980821</v>
      </c>
    </row>
    <row r="10" spans="1:11" ht="16.5">
      <c r="A10" s="10" t="s">
        <v>14</v>
      </c>
      <c r="B10" s="39">
        <v>1.2252585</v>
      </c>
      <c r="C10" s="39">
        <v>3.0048805000000001</v>
      </c>
      <c r="D10" s="39">
        <v>3.4578380000000002</v>
      </c>
      <c r="E10" s="39">
        <v>5.6099465000000004</v>
      </c>
      <c r="H10" s="40">
        <v>6.51071783454044</v>
      </c>
      <c r="I10" s="40">
        <v>15.967184934454888</v>
      </c>
      <c r="J10" s="40">
        <v>18.374088027588993</v>
      </c>
      <c r="K10" s="40">
        <v>29.809855412851835</v>
      </c>
    </row>
    <row r="11" spans="1:11" ht="16.5">
      <c r="A11" s="10" t="s">
        <v>15</v>
      </c>
      <c r="B11" s="39">
        <v>-0.35612184375</v>
      </c>
      <c r="C11" s="39">
        <v>-1.859612</v>
      </c>
      <c r="D11" s="39">
        <v>-2.2884497499999998</v>
      </c>
      <c r="E11" s="39">
        <v>-2.9874067499999999</v>
      </c>
      <c r="H11" s="40">
        <v>-5.0400781758611908</v>
      </c>
      <c r="I11" s="40">
        <v>-26.318491890514874</v>
      </c>
      <c r="J11" s="40">
        <v>-32.387694953154629</v>
      </c>
      <c r="K11" s="40">
        <v>-42.279809080358909</v>
      </c>
    </row>
    <row r="12" spans="1:11" ht="16.5">
      <c r="A12" s="10" t="s">
        <v>16</v>
      </c>
      <c r="B12" s="39">
        <v>0.57257650000000004</v>
      </c>
      <c r="C12" s="39">
        <v>-0.1074765625</v>
      </c>
      <c r="D12" s="39">
        <v>-0.43027850000000001</v>
      </c>
      <c r="E12" s="39">
        <v>-0.34052321875000002</v>
      </c>
      <c r="H12" s="40">
        <v>4.9863839830006622</v>
      </c>
      <c r="I12" s="40">
        <v>-0.93597870292959906</v>
      </c>
      <c r="J12" s="40">
        <v>-3.7471566168530321</v>
      </c>
      <c r="K12" s="40">
        <v>-2.9655068341345316</v>
      </c>
    </row>
    <row r="13" spans="1:11" ht="16.5">
      <c r="A13" s="10" t="s">
        <v>17</v>
      </c>
      <c r="B13" s="39">
        <v>4.9639234999999999</v>
      </c>
      <c r="C13" s="39">
        <v>6.7402430000000004</v>
      </c>
      <c r="D13" s="39">
        <v>7.2213465000000001</v>
      </c>
      <c r="E13" s="39">
        <v>9.0413639999999997</v>
      </c>
      <c r="H13" s="40">
        <v>51.682771796847341</v>
      </c>
      <c r="I13" s="40">
        <v>70.177237990129726</v>
      </c>
      <c r="J13" s="40">
        <v>75.186332590633654</v>
      </c>
      <c r="K13" s="40">
        <v>94.135768277700265</v>
      </c>
    </row>
    <row r="14" spans="1:11" ht="16.5">
      <c r="A14" s="10" t="s">
        <v>18</v>
      </c>
      <c r="B14" s="39">
        <v>5.8433539999999997</v>
      </c>
      <c r="C14" s="39">
        <v>6.3432190000000004</v>
      </c>
      <c r="D14" s="39">
        <v>5.9144565</v>
      </c>
      <c r="E14" s="39">
        <v>7.5672474999999997</v>
      </c>
      <c r="H14" s="40">
        <v>37.680582424101729</v>
      </c>
      <c r="I14" s="40">
        <v>40.903937424230698</v>
      </c>
      <c r="J14" s="40">
        <v>38.139083417163199</v>
      </c>
      <c r="K14" s="40">
        <v>48.797025329515847</v>
      </c>
    </row>
    <row r="15" spans="1:11" ht="16.5">
      <c r="A15" s="10" t="s">
        <v>19</v>
      </c>
      <c r="B15" s="39">
        <v>-4.5078009999999997</v>
      </c>
      <c r="C15" s="39">
        <v>-5.0900829999999999</v>
      </c>
      <c r="D15" s="39">
        <v>-5.3408680000000004</v>
      </c>
      <c r="E15" s="39">
        <v>-5.6773870000000004</v>
      </c>
      <c r="H15" s="40">
        <v>-38.504518586852534</v>
      </c>
      <c r="I15" s="40">
        <v>-43.478227073937404</v>
      </c>
      <c r="J15" s="40">
        <v>-45.620370370370374</v>
      </c>
      <c r="K15" s="40">
        <v>-48.494832239989066</v>
      </c>
    </row>
    <row r="16" spans="1:11" ht="16.5">
      <c r="A16" s="10" t="s">
        <v>20</v>
      </c>
      <c r="B16" s="39">
        <v>-2.2532795000000001</v>
      </c>
      <c r="C16" s="39">
        <v>-3.2101027499999999</v>
      </c>
      <c r="D16" s="39">
        <v>-3.4848482500000002</v>
      </c>
      <c r="E16" s="39">
        <v>-4.1168434999999999</v>
      </c>
      <c r="H16" s="40">
        <v>-32.682749767927596</v>
      </c>
      <c r="I16" s="40">
        <v>-46.561016912276628</v>
      </c>
      <c r="J16" s="40">
        <v>-50.546069998839641</v>
      </c>
      <c r="K16" s="40">
        <v>-59.712861162682756</v>
      </c>
    </row>
    <row r="17" spans="1:11" ht="16.5">
      <c r="A17" s="10" t="s">
        <v>21</v>
      </c>
      <c r="B17" s="39">
        <v>-1.848527375</v>
      </c>
      <c r="C17" s="39">
        <v>0.49134246874999998</v>
      </c>
      <c r="D17" s="39">
        <v>1.325928</v>
      </c>
      <c r="E17" s="39">
        <v>3.27324525</v>
      </c>
      <c r="H17" s="40">
        <v>-31.402292919512114</v>
      </c>
      <c r="I17" s="40">
        <v>8.346795582339551</v>
      </c>
      <c r="J17" s="40">
        <v>22.524513301396393</v>
      </c>
      <c r="K17" s="40">
        <v>55.605022423810006</v>
      </c>
    </row>
    <row r="18" spans="1:11" ht="16.5">
      <c r="A18" s="10" t="s">
        <v>22</v>
      </c>
      <c r="B18" s="39">
        <v>-2.553407</v>
      </c>
      <c r="C18" s="39">
        <v>-10.401201</v>
      </c>
      <c r="D18" s="39">
        <v>-12.526802</v>
      </c>
      <c r="E18" s="39">
        <v>-21.760954000000002</v>
      </c>
      <c r="H18" s="40">
        <v>-27.398834688928471</v>
      </c>
      <c r="I18" s="40">
        <v>-111.60805416657725</v>
      </c>
      <c r="J18" s="40">
        <v>-134.41640019743761</v>
      </c>
      <c r="K18" s="40">
        <v>-233.50166319720154</v>
      </c>
    </row>
    <row r="19" spans="1:11" ht="16.5">
      <c r="A19" s="10" t="s">
        <v>23</v>
      </c>
      <c r="B19" s="39">
        <v>-0.47168953125000002</v>
      </c>
      <c r="C19" s="39">
        <v>4.81447</v>
      </c>
      <c r="D19" s="39">
        <v>6.3130094999999997</v>
      </c>
      <c r="E19" s="39">
        <v>11.033626</v>
      </c>
      <c r="H19" s="40">
        <v>-3.3233721403357968</v>
      </c>
      <c r="I19" s="40">
        <v>33.921201147036236</v>
      </c>
      <c r="J19" s="40">
        <v>44.479426622795586</v>
      </c>
      <c r="K19" s="40">
        <v>77.739366311799401</v>
      </c>
    </row>
    <row r="20" spans="1:11" ht="16.5">
      <c r="A20" s="10" t="s">
        <v>24</v>
      </c>
      <c r="B20" s="39">
        <v>0.79923068750000004</v>
      </c>
      <c r="C20" s="39">
        <v>1.031046125</v>
      </c>
      <c r="D20" s="39">
        <v>0.64642675000000005</v>
      </c>
      <c r="E20" s="39">
        <v>1.50339825</v>
      </c>
      <c r="H20" s="40">
        <v>5.0058918907915668</v>
      </c>
      <c r="I20" s="40">
        <v>6.4578419183504741</v>
      </c>
      <c r="J20" s="40">
        <v>4.0488215435493364</v>
      </c>
      <c r="K20" s="40">
        <v>9.4163665459920587</v>
      </c>
    </row>
    <row r="21" spans="1:11" ht="16.5">
      <c r="A21" s="10" t="s">
        <v>25</v>
      </c>
      <c r="B21" s="39">
        <v>-1.812429375</v>
      </c>
      <c r="C21" s="39">
        <v>-3.9504342499999998</v>
      </c>
      <c r="D21" s="39">
        <v>-4.2661905000000004</v>
      </c>
      <c r="E21" s="39">
        <v>-5.7303300000000004</v>
      </c>
      <c r="H21" s="40">
        <v>-14.655486621546224</v>
      </c>
      <c r="I21" s="40">
        <v>-31.943609554536707</v>
      </c>
      <c r="J21" s="40">
        <v>-34.496846420687483</v>
      </c>
      <c r="K21" s="40">
        <v>-46.336026004900177</v>
      </c>
    </row>
    <row r="22" spans="1:11" ht="16.5">
      <c r="A22" s="10" t="s">
        <v>26</v>
      </c>
      <c r="B22" s="39">
        <v>-0.81078974999999998</v>
      </c>
      <c r="C22" s="39">
        <v>-4.9976029999999998</v>
      </c>
      <c r="D22" s="39">
        <v>-5.8019375000000002</v>
      </c>
      <c r="E22" s="39">
        <v>-9.3311399999999995</v>
      </c>
      <c r="H22" s="40">
        <v>-6.0707394595565942</v>
      </c>
      <c r="I22" s="40">
        <v>-37.419251705264422</v>
      </c>
      <c r="J22" s="40">
        <v>-43.441657868924878</v>
      </c>
      <c r="K22" s="40">
        <v>-69.866349199218305</v>
      </c>
    </row>
    <row r="23" spans="1:11" ht="16.5">
      <c r="A23" s="10" t="s">
        <v>27</v>
      </c>
      <c r="B23" s="39">
        <v>-2.7208712500000001</v>
      </c>
      <c r="C23" s="39">
        <v>5.8157945</v>
      </c>
      <c r="D23" s="39">
        <v>9.3944700000000001</v>
      </c>
      <c r="E23" s="39">
        <v>16.705175000000001</v>
      </c>
      <c r="H23" s="40">
        <v>-11.456444712985848</v>
      </c>
      <c r="I23" s="40">
        <v>24.487865109875074</v>
      </c>
      <c r="J23" s="40">
        <v>39.556162814688186</v>
      </c>
      <c r="K23" s="40">
        <v>70.338467433272839</v>
      </c>
    </row>
    <row r="24" spans="1:11" ht="16.5">
      <c r="A24" s="10" t="s">
        <v>28</v>
      </c>
      <c r="B24" s="39">
        <v>4.9466109999999999</v>
      </c>
      <c r="C24" s="39">
        <v>8.4272290000000005</v>
      </c>
      <c r="D24" s="39">
        <v>9.8647019999999994</v>
      </c>
      <c r="E24" s="39">
        <v>12.560248</v>
      </c>
      <c r="H24" s="40">
        <v>20.798586409007964</v>
      </c>
      <c r="I24" s="40">
        <v>35.433239149995373</v>
      </c>
      <c r="J24" s="40">
        <v>41.477257246651028</v>
      </c>
      <c r="K24" s="40">
        <v>52.810985813634723</v>
      </c>
    </row>
    <row r="25" spans="1:11" ht="16.5">
      <c r="A25" s="10" t="s">
        <v>29</v>
      </c>
      <c r="B25" s="39">
        <v>-1.63148125</v>
      </c>
      <c r="C25" s="39">
        <v>-0.25737756249999999</v>
      </c>
      <c r="D25" s="39">
        <v>-2.5497376953129997E-2</v>
      </c>
      <c r="E25" s="39">
        <v>1.8783586249999999</v>
      </c>
      <c r="H25" s="40">
        <v>-17.646601516446193</v>
      </c>
      <c r="I25" s="40">
        <v>-2.7838746444139186</v>
      </c>
      <c r="J25" s="40">
        <v>-0.27578744825078688</v>
      </c>
      <c r="K25" s="40">
        <v>20.316902912831384</v>
      </c>
    </row>
    <row r="26" spans="1:11" ht="16.5">
      <c r="A26" s="10" t="s">
        <v>30</v>
      </c>
      <c r="B26" s="39">
        <v>-3.7349174999999999</v>
      </c>
      <c r="C26" s="39">
        <v>-12.157791</v>
      </c>
      <c r="D26" s="39">
        <v>-14.701228</v>
      </c>
      <c r="E26" s="39">
        <v>-25.673652000000001</v>
      </c>
      <c r="H26" s="40">
        <v>-28.180825297659467</v>
      </c>
      <c r="I26" s="40">
        <v>-91.733374077595187</v>
      </c>
      <c r="J26" s="40">
        <v>-110.92420058249203</v>
      </c>
      <c r="K26" s="40">
        <v>-193.71370365340215</v>
      </c>
    </row>
    <row r="27" spans="1:11" ht="16.5">
      <c r="A27" s="10" t="s">
        <v>31</v>
      </c>
      <c r="B27" s="39">
        <v>5.1308794999999998</v>
      </c>
      <c r="C27" s="39">
        <v>6.6387910000000003</v>
      </c>
      <c r="D27" s="39">
        <v>6.8100949999999996</v>
      </c>
      <c r="E27" s="39">
        <v>8.3970549999999999</v>
      </c>
      <c r="H27" s="40">
        <v>37.969389189829201</v>
      </c>
      <c r="I27" s="40">
        <v>49.128193174081638</v>
      </c>
      <c r="J27" s="40">
        <v>50.395872184234676</v>
      </c>
      <c r="K27" s="40">
        <v>62.139648639848446</v>
      </c>
    </row>
  </sheetData>
  <mergeCells count="2">
    <mergeCell ref="B4:E4"/>
    <mergeCell ref="H4:K4"/>
  </mergeCells>
  <hyperlinks>
    <hyperlink ref="A3" location="Contents!A1" display="Back to contents" xr:uid="{B1E4E2AE-1C31-4D22-9B13-A03C9EB3426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README</vt:lpstr>
      <vt:lpstr>Contents</vt:lpstr>
      <vt:lpstr>Council and LSOA analysis ==&gt;</vt:lpstr>
      <vt:lpstr>B.1 Estimated property values </vt:lpstr>
      <vt:lpstr>B.2 Band changes</vt:lpstr>
      <vt:lpstr>B.3 9 bands by council</vt:lpstr>
      <vt:lpstr>B.4 12 bands by council</vt:lpstr>
      <vt:lpstr>B.5 Changes in tax bases</vt:lpstr>
      <vt:lpstr>B.6 Changes in RSG</vt:lpstr>
      <vt:lpstr>B.7 Average gross bills</vt:lpstr>
      <vt:lpstr>B.8 Average net bills</vt:lpstr>
      <vt:lpstr>B.9 Bills by LSOA</vt:lpstr>
      <vt:lpstr>B.10 Bills by LSOA deprivation</vt:lpstr>
      <vt:lpstr>B.11 Bills by LSOA density</vt:lpstr>
      <vt:lpstr>B.12 Gross bills by property</vt:lpstr>
      <vt:lpstr>B.13 Bills as % of value</vt:lpstr>
      <vt:lpstr>B.14 Change in values (council)</vt:lpstr>
      <vt:lpstr>B.15 Change in values (LSOA)</vt:lpstr>
      <vt:lpstr>Household type analysis ==&gt;</vt:lpstr>
      <vt:lpstr>B.16 Changes in cash bills</vt:lpstr>
      <vt:lpstr>B.17 Winners losers - income</vt:lpstr>
      <vt:lpstr>B.18 Winners losers </vt:lpstr>
      <vt:lpstr>B.19 Average effects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Phillips</dc:creator>
  <cp:lastModifiedBy>Rachel Lumpkin</cp:lastModifiedBy>
  <dcterms:created xsi:type="dcterms:W3CDTF">2023-09-27T13:13:25Z</dcterms:created>
  <dcterms:modified xsi:type="dcterms:W3CDTF">2023-11-10T20:21:42Z</dcterms:modified>
</cp:coreProperties>
</file>